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<sst xmlns="http://schemas.openxmlformats.org/spreadsheetml/2006/main" count="692" uniqueCount="344">
  <si>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</si>
  <si>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</si>
  <si>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</si>
  <si>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</si>
  <si>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</si>
  <si>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</si>
  <si>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</si>
  <si>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</si>
  <si>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</si>
  <si>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</si>
  <si>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</si>
  <si>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</si>
  <si>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</si>
  <si>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</si>
  <si>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</si>
  <si>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</si>
  <si>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</si>
  <si>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</si>
  <si>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</si>
  <si>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</si>
  <si>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</si>
  <si>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</si>
  <si>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</si>
  <si>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</si>
  <si>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</si>
  <si>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</si>
  <si>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</si>
  <si>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</si>
  <si>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</si>
  <si>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</si>
  <si>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</si>
  <si>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</si>
  <si>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</si>
  <si>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</si>
  <si>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</si>
  <si>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</si>
  <si>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</si>
  <si>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</si>
  <si>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</si>
  <si>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</si>
  <si>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</si>
  <si>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</si>
  <si>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</si>
  <si>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</si>
  <si>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</si>
  <si>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</si>
  <si>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</si>
  <si>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</si>
  <si>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</si>
  <si>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</si>
  <si>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</si>
  <si>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</si>
  <si>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</si>
  <si>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</si>
  <si>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</si>
  <si>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</si>
  <si>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</si>
  <si>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</si>
  <si>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</si>
  <si>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</si>
  <si>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</si>
  <si>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</si>
  <si>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</si>
  <si>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</si>
  <si>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</si>
  <si>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</si>
  <si>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</si>
  <si>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</si>
  <si>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</si>
  <si>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</si>
  <si>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</si>
  <si>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</si>
  <si>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</si>
  <si>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</si>
  <si>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</si>
  <si>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</si>
  <si>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</si>
  <si>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</si>
  <si>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</si>
  <si>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</si>
  <si>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</si>
  <si>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</si>
  <si>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</si>
  <si>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</si>
  <si>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</si>
  <si>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</si>
  <si>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</si>
  <si>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</si>
  <si>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</si>
  <si>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</si>
  <si>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</si>
  <si>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</si>
  <si>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</si>
  <si>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</si>
  <si>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</si>
  <si>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</si>
  <si>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</si>
  <si>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</si>
  <si>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</si>
  <si>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</si>
  <si>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</si>
  <si>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</si>
  <si>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</si>
  <si>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</si>
  <si>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</si>
  <si>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</si>
  <si>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</si>
  <si>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</si>
  <si>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</si>
  <si>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</si>
  <si>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</si>
  <si>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</si>
  <si>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</si>
  <si>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</si>
  <si>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</si>
  <si>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</si>
  <si>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</si>
  <si>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</si>
  <si>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</si>
  <si>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</si>
  <si>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</si>
  <si>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</si>
  <si>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</si>
  <si>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</si>
  <si>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</si>
  <si>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</si>
  <si>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</si>
  <si>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</si>
  <si>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</si>
  <si>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</si>
  <si>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</si>
  <si>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</si>
  <si>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</si>
  <si>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</si>
  <si>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</si>
  <si>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</si>
  <si>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</si>
  <si>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</si>
  <si>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</si>
  <si>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</si>
  <si>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</si>
  <si>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</si>
  <si>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</si>
  <si>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</si>
  <si>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</si>
  <si>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</si>
  <si>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</si>
  <si>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</si>
  <si>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</si>
  <si>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</si>
  <si>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</si>
  <si>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</si>
  <si>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</si>
  <si>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</si>
  <si>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</si>
  <si>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</si>
  <si>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</si>
  <si>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</si>
  <si>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</si>
  <si>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</si>
  <si>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</si>
  <si>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</si>
  <si>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</si>
  <si>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</si>
  <si>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</si>
  <si>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</si>
  <si>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</si>
  <si>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</si>
  <si>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</si>
  <si>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</si>
  <si>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</si>
  <si>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</si>
  <si>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</si>
  <si>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</si>
  <si>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</si>
  <si>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</si>
  <si>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</si>
  <si>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</si>
  <si>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</si>
  <si>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</si>
  <si>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</si>
  <si>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</si>
  <si>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</si>
  <si>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</si>
  <si>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</si>
  <si>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</si>
  <si>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</si>
  <si>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</si>
  <si>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</si>
  <si>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</si>
  <si>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</si>
  <si>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</si>
  <si>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</si>
  <si>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</si>
  <si>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</si>
  <si>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</si>
  <si>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</si>
  <si>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</si>
  <si>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</si>
  <si>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</si>
  <si>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</si>
  <si>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</si>
  <si>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</si>
  <si>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</si>
  <si>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</si>
  <si>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</si>
  <si>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</si>
  <si>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</si>
  <si>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</si>
  <si>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</si>
  <si>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</si>
  <si>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</si>
  <si>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</si>
  <si>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</si>
  <si>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</si>
  <si>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</si>
  <si>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</si>
  <si>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</si>
  <si>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</si>
  <si>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</si>
  <si>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</si>
  <si>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</si>
  <si>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</si>
  <si>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</si>
  <si>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</si>
  <si>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</si>
  <si>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</si>
  <si>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</si>
  <si>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</si>
  <si>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</si>
  <si>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</si>
  <si>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</si>
  <si>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</si>
  <si>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</si>
  <si>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</si>
  <si>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</si>
  <si>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</si>
  <si>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</si>
  <si>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</si>
  <si>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</si>
  <si>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</si>
  <si>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</si>
  <si>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</si>
  <si>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</si>
  <si>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</si>
  <si>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</si>
  <si>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</si>
  <si>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</si>
  <si>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</si>
  <si>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</si>
  <si>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</si>
  <si>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</si>
  <si>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</si>
  <si>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</si>
  <si>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</si>
  <si>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</si>
  <si>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</si>
  <si>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</si>
  <si>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</si>
  <si>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</si>
  <si>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</si>
  <si>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</si>
  <si>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</si>
  <si>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</si>
  <si>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</si>
  <si>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</si>
  <si>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</si>
  <si>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</si>
  <si>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</si>
  <si>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</si>
  <si>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</si>
  <si>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</si>
  <si>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</si>
  <si>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</si>
  <si>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</si>
  <si>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</si>
  <si>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</si>
  <si>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권장섭취량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</si>
  <si>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</si>
  <si>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</si>
  <si>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</si>
  <si>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</si>
  <si>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</si>
  <si>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</si>
  <si>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</si>
  <si>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</si>
  <si>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</si>
  <si>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</si>
  <si>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</si>
  <si>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</si>
  <si>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</si>
  <si>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</si>
  <si>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</si>
  <si>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</si>
  <si>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</si>
  <si>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</si>
  <si>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</si>
  <si>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</si>
  <si>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</si>
  <si>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</si>
  <si>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</si>
  <si>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</si>
  <si>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</si>
  <si>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</si>
  <si>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</si>
  <si>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</si>
  <si>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</si>
  <si>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</si>
  <si>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</si>
  <si>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</si>
  <si>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미량 무기질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</si>
  <si>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</si>
  <si>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</si>
  <si>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</si>
  <si>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</si>
  <si>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(설문지 : FFQ 95문항 설문지, 사용자 : 이정미, ID : H1901035)</t>
  </si>
  <si>
    <t>출력시각</t>
    <phoneticPr fontId="1" type="noConversion"/>
  </si>
  <si>
    <t>2021년 12월 27일 14:11:58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</si>
  <si>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</si>
  <si>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</si>
  <si>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</si>
  <si>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</si>
  <si>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</si>
  <si>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</si>
  <si>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</si>
  <si>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</si>
  <si>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</si>
  <si>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</si>
  <si>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</si>
  <si>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</si>
  <si>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</si>
  <si>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</si>
  <si>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</si>
  <si>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</si>
  <si>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</si>
  <si>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</si>
  <si>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</si>
  <si>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</si>
  <si>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</si>
  <si>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엽산(μg DFE/일)</t>
    <phoneticPr fontId="1" type="noConversion"/>
  </si>
  <si>
    <t>구리</t>
    <phoneticPr fontId="1" type="noConversion"/>
  </si>
  <si>
    <t>H1901035</t>
  </si>
  <si>
    <t>이정미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</si>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</sst>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48.881897000000002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33640"/>
        <c:axId val="529734032"/>
      </c:barChart>
      <c:catAx>
        <c:axId val="529733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4032"/>
        <c:crosses val="autoZero"/>
        <c:auto val="1"/>
        <c:lblAlgn val="ctr"/>
        <c:lblOffset val="100"/>
        <c:noMultiLvlLbl val="0"/>
      </c:catAx>
      <c:valAx>
        <c:axId val="52973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3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1.8357356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0360"/>
        <c:axId val="608663496"/>
      </c:barChart>
      <c:catAx>
        <c:axId val="60866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3496"/>
        <c:crosses val="autoZero"/>
        <c:auto val="1"/>
        <c:lblAlgn val="ctr"/>
        <c:lblOffset val="100"/>
        <c:noMultiLvlLbl val="0"/>
      </c:catAx>
      <c:valAx>
        <c:axId val="608663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3.7612646000000001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0752"/>
        <c:axId val="608661144"/>
      </c:barChart>
      <c:catAx>
        <c:axId val="60866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1144"/>
        <c:crosses val="autoZero"/>
        <c:auto val="1"/>
        <c:lblAlgn val="ctr"/>
        <c:lblOffset val="100"/>
        <c:noMultiLvlLbl val="0"/>
      </c:catAx>
      <c:valAx>
        <c:axId val="608661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939.04190000000006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8792"/>
        <c:axId val="608659576"/>
      </c:barChart>
      <c:catAx>
        <c:axId val="60865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9576"/>
        <c:crosses val="autoZero"/>
        <c:auto val="1"/>
        <c:lblAlgn val="ctr"/>
        <c:lblOffset val="100"/>
        <c:noMultiLvlLbl val="0"/>
      </c:catAx>
      <c:valAx>
        <c:axId val="608659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3688.3184000000001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8400"/>
        <c:axId val="608656440"/>
      </c:barChart>
      <c:catAx>
        <c:axId val="60865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6440"/>
        <c:crosses val="autoZero"/>
        <c:auto val="1"/>
        <c:lblAlgn val="ctr"/>
        <c:lblOffset val="100"/>
        <c:noMultiLvlLbl val="0"/>
      </c:catAx>
      <c:valAx>
        <c:axId val="6086564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338.28082000000001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1928"/>
        <c:axId val="608665456"/>
      </c:barChart>
      <c:catAx>
        <c:axId val="60866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5456"/>
        <c:crosses val="autoZero"/>
        <c:auto val="1"/>
        <c:lblAlgn val="ctr"/>
        <c:lblOffset val="100"/>
        <c:noMultiLvlLbl val="0"/>
      </c:catAx>
      <c:valAx>
        <c:axId val="608665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149.19540000000001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4280"/>
        <c:axId val="608656048"/>
      </c:barChart>
      <c:catAx>
        <c:axId val="60866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6048"/>
        <c:crosses val="autoZero"/>
        <c:auto val="1"/>
        <c:lblAlgn val="ctr"/>
        <c:lblOffset val="100"/>
        <c:noMultiLvlLbl val="0"/>
      </c:catAx>
      <c:valAx>
        <c:axId val="60865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8.4176649999999995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3104"/>
        <c:axId val="608653304"/>
      </c:barChart>
      <c:catAx>
        <c:axId val="60866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3304"/>
        <c:crosses val="autoZero"/>
        <c:auto val="1"/>
        <c:lblAlgn val="ctr"/>
        <c:lblOffset val="100"/>
        <c:noMultiLvlLbl val="0"/>
      </c:catAx>
      <c:valAx>
        <c:axId val="60865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3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860.08199999999999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4088"/>
        <c:axId val="608654480"/>
      </c:barChart>
      <c:catAx>
        <c:axId val="60865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4480"/>
        <c:crosses val="autoZero"/>
        <c:auto val="1"/>
        <c:lblAlgn val="ctr"/>
        <c:lblOffset val="100"/>
        <c:noMultiLvlLbl val="0"/>
      </c:catAx>
      <c:valAx>
        <c:axId val="6086544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5.037283E-2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7616"/>
        <c:axId val="608665064"/>
      </c:barChart>
      <c:catAx>
        <c:axId val="60865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5064"/>
        <c:crosses val="autoZero"/>
        <c:auto val="1"/>
        <c:lblAlgn val="ctr"/>
        <c:lblOffset val="100"/>
        <c:noMultiLvlLbl val="0"/>
      </c:catAx>
      <c:valAx>
        <c:axId val="608665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2.8445710000000002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7416"/>
        <c:axId val="608667808"/>
      </c:barChart>
      <c:catAx>
        <c:axId val="608667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7808"/>
        <c:crosses val="autoZero"/>
        <c:auto val="1"/>
        <c:lblAlgn val="ctr"/>
        <c:lblOffset val="100"/>
        <c:noMultiLvlLbl val="0"/>
      </c:catAx>
      <c:valAx>
        <c:axId val="608667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32.681849999999997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34424"/>
        <c:axId val="529735208"/>
      </c:barChart>
      <c:catAx>
        <c:axId val="529734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5208"/>
        <c:crosses val="autoZero"/>
        <c:auto val="1"/>
        <c:lblAlgn val="ctr"/>
        <c:lblOffset val="100"/>
        <c:noMultiLvlLbl val="0"/>
      </c:catAx>
      <c:valAx>
        <c:axId val="529735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3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496.14429999999999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8984"/>
        <c:axId val="608665848"/>
      </c:barChart>
      <c:catAx>
        <c:axId val="60866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5848"/>
        <c:crosses val="autoZero"/>
        <c:auto val="1"/>
        <c:lblAlgn val="ctr"/>
        <c:lblOffset val="100"/>
        <c:noMultiLvlLbl val="0"/>
      </c:catAx>
      <c:valAx>
        <c:axId val="608665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29.992291999999999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67024"/>
        <c:axId val="608666240"/>
      </c:barChart>
      <c:catAx>
        <c:axId val="60866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6240"/>
        <c:crosses val="autoZero"/>
        <c:auto val="1"/>
        <c:lblAlgn val="ctr"/>
        <c:lblOffset val="100"/>
        <c:noMultiLvlLbl val="0"/>
      </c:catAx>
      <c:valAx>
        <c:axId val="60866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6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12.766</c:v>
                </c:pt>
                <c:pt idx="1">
                  <c:v>13.292999999999999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813256"/>
        <c:axId val="533813648"/>
      </c:barChart>
      <c:catAx>
        <c:axId val="53381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3648"/>
        <c:crosses val="autoZero"/>
        <c:auto val="1"/>
        <c:lblAlgn val="ctr"/>
        <c:lblOffset val="100"/>
        <c:noMultiLvlLbl val="0"/>
      </c:catAx>
      <c:valAx>
        <c:axId val="53381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9.1071229999999996</c:v>
                </c:pt>
                <c:pt idx="1">
                  <c:v>8.1151300000000006</c:v>
                </c:pt>
                <c:pt idx="2">
                  <c:v>10.264366000000001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1023.5289299999999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12472"/>
        <c:axId val="533815216"/>
      </c:barChart>
      <c:catAx>
        <c:axId val="53381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5216"/>
        <c:crosses val="autoZero"/>
        <c:auto val="1"/>
        <c:lblAlgn val="ctr"/>
        <c:lblOffset val="100"/>
        <c:noMultiLvlLbl val="0"/>
      </c:catAx>
      <c:valAx>
        <c:axId val="533815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20.075752000000001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14824"/>
        <c:axId val="533812080"/>
      </c:barChart>
      <c:catAx>
        <c:axId val="533814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2080"/>
        <c:crosses val="autoZero"/>
        <c:auto val="1"/>
        <c:lblAlgn val="ctr"/>
        <c:lblOffset val="100"/>
        <c:noMultiLvlLbl val="0"/>
      </c:catAx>
      <c:valAx>
        <c:axId val="53381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4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64.649000000000001</c:v>
                </c:pt>
                <c:pt idx="1">
                  <c:v>14.781000000000001</c:v>
                </c:pt>
                <c:pt idx="2">
                  <c:v>20.57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3803456"/>
        <c:axId val="533805808"/>
      </c:barChart>
      <c:catAx>
        <c:axId val="53380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05808"/>
        <c:crosses val="autoZero"/>
        <c:auto val="1"/>
        <c:lblAlgn val="ctr"/>
        <c:lblOffset val="100"/>
        <c:noMultiLvlLbl val="0"/>
      </c:catAx>
      <c:valAx>
        <c:axId val="53380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0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1080.4839999999999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01888"/>
        <c:axId val="533800320"/>
      </c:barChart>
      <c:catAx>
        <c:axId val="53380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00320"/>
        <c:crosses val="autoZero"/>
        <c:auto val="1"/>
        <c:lblAlgn val="ctr"/>
        <c:lblOffset val="100"/>
        <c:noMultiLvlLbl val="0"/>
      </c:catAx>
      <c:valAx>
        <c:axId val="533800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0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211.54059000000001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10512"/>
        <c:axId val="533808160"/>
      </c:barChart>
      <c:catAx>
        <c:axId val="53381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08160"/>
        <c:crosses val="autoZero"/>
        <c:auto val="1"/>
        <c:lblAlgn val="ctr"/>
        <c:lblOffset val="100"/>
        <c:noMultiLvlLbl val="0"/>
      </c:catAx>
      <c:valAx>
        <c:axId val="53380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915.45719999999994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10904"/>
        <c:axId val="533802672"/>
      </c:barChart>
      <c:catAx>
        <c:axId val="53381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02672"/>
        <c:crosses val="autoZero"/>
        <c:auto val="1"/>
        <c:lblAlgn val="ctr"/>
        <c:lblOffset val="100"/>
        <c:noMultiLvlLbl val="0"/>
      </c:catAx>
      <c:valAx>
        <c:axId val="53380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1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2.5685859999999998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34816"/>
        <c:axId val="529741480"/>
      </c:barChart>
      <c:catAx>
        <c:axId val="52973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41480"/>
        <c:crosses val="autoZero"/>
        <c:auto val="1"/>
        <c:lblAlgn val="ctr"/>
        <c:lblOffset val="100"/>
        <c:noMultiLvlLbl val="0"/>
      </c:catAx>
      <c:valAx>
        <c:axId val="52974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11229.731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06200"/>
        <c:axId val="533811296"/>
      </c:barChart>
      <c:catAx>
        <c:axId val="53380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1296"/>
        <c:crosses val="autoZero"/>
        <c:auto val="1"/>
        <c:lblAlgn val="ctr"/>
        <c:lblOffset val="100"/>
        <c:noMultiLvlLbl val="0"/>
      </c:catAx>
      <c:valAx>
        <c:axId val="53381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0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19.34515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799928"/>
        <c:axId val="533811688"/>
      </c:barChart>
      <c:catAx>
        <c:axId val="53379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11688"/>
        <c:crosses val="autoZero"/>
        <c:auto val="1"/>
        <c:lblAlgn val="ctr"/>
        <c:lblOffset val="100"/>
        <c:noMultiLvlLbl val="0"/>
      </c:catAx>
      <c:valAx>
        <c:axId val="53381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79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1.4040864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04240"/>
        <c:axId val="533799536"/>
      </c:barChart>
      <c:catAx>
        <c:axId val="53380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799536"/>
        <c:crosses val="autoZero"/>
        <c:auto val="1"/>
        <c:lblAlgn val="ctr"/>
        <c:lblOffset val="100"/>
        <c:noMultiLvlLbl val="0"/>
      </c:catAx>
      <c:valAx>
        <c:axId val="53379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0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654.29785000000004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2264"/>
        <c:axId val="529736384"/>
      </c:barChart>
      <c:catAx>
        <c:axId val="52974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36384"/>
        <c:crosses val="autoZero"/>
        <c:auto val="1"/>
        <c:lblAlgn val="ctr"/>
        <c:lblOffset val="100"/>
        <c:noMultiLvlLbl val="0"/>
      </c:catAx>
      <c:valAx>
        <c:axId val="52973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1.5941034999999999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3048"/>
        <c:axId val="529744224"/>
      </c:barChart>
      <c:catAx>
        <c:axId val="529743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44224"/>
        <c:crosses val="autoZero"/>
        <c:auto val="1"/>
        <c:lblAlgn val="ctr"/>
        <c:lblOffset val="100"/>
        <c:noMultiLvlLbl val="0"/>
      </c:catAx>
      <c:valAx>
        <c:axId val="529744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3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13.030854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5008"/>
        <c:axId val="529746184"/>
      </c:barChart>
      <c:catAx>
        <c:axId val="52974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46184"/>
        <c:crosses val="autoZero"/>
        <c:auto val="1"/>
        <c:lblAlgn val="ctr"/>
        <c:lblOffset val="100"/>
        <c:noMultiLvlLbl val="0"/>
      </c:catAx>
      <c:valAx>
        <c:axId val="52974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1.4040864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5400"/>
        <c:axId val="529747360"/>
      </c:barChart>
      <c:catAx>
        <c:axId val="529745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47360"/>
        <c:crosses val="autoZero"/>
        <c:auto val="1"/>
        <c:lblAlgn val="ctr"/>
        <c:lblOffset val="100"/>
        <c:noMultiLvlLbl val="0"/>
      </c:catAx>
      <c:valAx>
        <c:axId val="52974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717.23395000000005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46968"/>
        <c:axId val="608655656"/>
      </c:barChart>
      <c:catAx>
        <c:axId val="52974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55656"/>
        <c:crosses val="autoZero"/>
        <c:auto val="1"/>
        <c:lblAlgn val="ctr"/>
        <c:lblOffset val="100"/>
        <c:noMultiLvlLbl val="0"/>
      </c:catAx>
      <c:valAx>
        <c:axId val="608655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4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5.3139560000000001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654872"/>
        <c:axId val="608662712"/>
      </c:barChart>
      <c:catAx>
        <c:axId val="60865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662712"/>
        <c:crosses val="autoZero"/>
        <c:auto val="1"/>
        <c:lblAlgn val="ctr"/>
        <c:lblOffset val="100"/>
        <c:noMultiLvlLbl val="0"/>
      </c:catAx>
      <c:valAx>
        <c:axId val="60866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65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이정미, ID : H1901035)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27일 14:11:58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1080.4839999999999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48.881897000000002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32.681849999999997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64.649000000000001</v>
      </c>
      <c r="G8" s="59">
        <f>'DRIs DATA 입력'!G8</f>
        <v>14.781000000000001</v>
      </c>
      <c r="H8" s="59">
        <f>'DRIs DATA 입력'!H8</f>
        <v>20.57</v>
      </c>
      <c r="I8" s="46"/>
      <c r="J8" s="59" t="s">
        <v>216</v>
      </c>
      <c r="K8" s="59">
        <f>'DRIs DATA 입력'!K8</f>
        <v>12.766</v>
      </c>
      <c r="L8" s="59">
        <f>'DRIs DATA 입력'!L8</f>
        <v>13.292999999999999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1023.5289299999999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20.075752000000001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2.5685859999999998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654.29785000000004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211.54059000000001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1.5608032999999999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1.5941034999999999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13.030854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1.4040864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717.23395000000005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5.3139560000000001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1.8357356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3.7612646000000001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915.45719999999994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939.04190000000006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11229.731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3688.3184000000001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338.28082000000001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149.19540000000001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19.34515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8.4176649999999995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860.08199999999999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5.037283E-2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2.8445710000000002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496.14429999999999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29.992291999999999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5" sqref="M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314</v>
      </c>
      <c r="B1" s="61" t="s">
        <v>315</v>
      </c>
      <c r="G1" s="62" t="s">
        <v>316</v>
      </c>
      <c r="H1" s="61" t="s">
        <v>317</v>
      </c>
    </row>
    <row r="3" spans="1:27" x14ac:dyDescent="0.3">
      <c r="A3" s="68" t="s">
        <v>299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318</v>
      </c>
      <c r="B4" s="67"/>
      <c r="C4" s="67"/>
      <c r="E4" s="69" t="s">
        <v>319</v>
      </c>
      <c r="F4" s="70"/>
      <c r="G4" s="70"/>
      <c r="H4" s="71"/>
      <c r="J4" s="69" t="s">
        <v>320</v>
      </c>
      <c r="K4" s="70"/>
      <c r="L4" s="71"/>
      <c r="N4" s="67" t="s">
        <v>321</v>
      </c>
      <c r="O4" s="67"/>
      <c r="P4" s="67"/>
      <c r="Q4" s="67"/>
      <c r="R4" s="67"/>
      <c r="S4" s="67"/>
      <c r="U4" s="67" t="s">
        <v>322</v>
      </c>
      <c r="V4" s="67"/>
      <c r="W4" s="67"/>
      <c r="X4" s="67"/>
      <c r="Y4" s="67"/>
      <c r="Z4" s="67"/>
    </row>
    <row r="5" spans="1:27" x14ac:dyDescent="0.3">
      <c r="A5" s="65"/>
      <c r="B5" s="65" t="s">
        <v>323</v>
      </c>
      <c r="C5" s="65" t="s">
        <v>324</v>
      </c>
      <c r="E5" s="65"/>
      <c r="F5" s="65" t="s">
        <v>325</v>
      </c>
      <c r="G5" s="65" t="s">
        <v>326</v>
      </c>
      <c r="H5" s="65" t="s">
        <v>321</v>
      </c>
      <c r="J5" s="65"/>
      <c r="K5" s="65" t="s">
        <v>327</v>
      </c>
      <c r="L5" s="65" t="s">
        <v>328</v>
      </c>
      <c r="N5" s="65"/>
      <c r="O5" s="65" t="s">
        <v>329</v>
      </c>
      <c r="P5" s="65" t="s">
        <v>330</v>
      </c>
      <c r="Q5" s="65" t="s">
        <v>331</v>
      </c>
      <c r="R5" s="65" t="s">
        <v>302</v>
      </c>
      <c r="S5" s="65" t="s">
        <v>324</v>
      </c>
      <c r="U5" s="65"/>
      <c r="V5" s="65" t="s">
        <v>329</v>
      </c>
      <c r="W5" s="65" t="s">
        <v>330</v>
      </c>
      <c r="X5" s="65" t="s">
        <v>331</v>
      </c>
      <c r="Y5" s="65" t="s">
        <v>332</v>
      </c>
      <c r="Z5" s="65" t="s">
        <v>324</v>
      </c>
    </row>
    <row r="6" spans="1:27" x14ac:dyDescent="0.3">
      <c r="A6" s="65" t="s">
        <v>318</v>
      </c>
      <c r="B6" s="65">
        <v>1600</v>
      </c>
      <c r="C6" s="65">
        <v>1080.4839999999999</v>
      </c>
      <c r="E6" s="65" t="s">
        <v>333</v>
      </c>
      <c r="F6" s="65">
        <v>55</v>
      </c>
      <c r="G6" s="65">
        <v>15</v>
      </c>
      <c r="H6" s="65">
        <v>7</v>
      </c>
      <c r="J6" s="65" t="s">
        <v>333</v>
      </c>
      <c r="K6" s="65">
        <v>0.1</v>
      </c>
      <c r="L6" s="65">
        <v>4</v>
      </c>
      <c r="N6" s="65" t="s">
        <v>334</v>
      </c>
      <c r="O6" s="65">
        <v>40</v>
      </c>
      <c r="P6" s="65">
        <v>45</v>
      </c>
      <c r="Q6" s="65">
        <v>0</v>
      </c>
      <c r="R6" s="65">
        <v>0</v>
      </c>
      <c r="S6" s="65">
        <v>48.881897000000002</v>
      </c>
      <c r="U6" s="65" t="s">
        <v>335</v>
      </c>
      <c r="V6" s="65">
        <v>0</v>
      </c>
      <c r="W6" s="65">
        <v>0</v>
      </c>
      <c r="X6" s="65">
        <v>20</v>
      </c>
      <c r="Y6" s="65">
        <v>0</v>
      </c>
      <c r="Z6" s="65">
        <v>32.681849999999997</v>
      </c>
    </row>
    <row r="7" spans="1:27" x14ac:dyDescent="0.3">
      <c r="E7" s="65" t="s">
        <v>336</v>
      </c>
      <c r="F7" s="65">
        <v>65</v>
      </c>
      <c r="G7" s="65">
        <v>30</v>
      </c>
      <c r="H7" s="65">
        <v>20</v>
      </c>
      <c r="J7" s="65" t="s">
        <v>336</v>
      </c>
      <c r="K7" s="65">
        <v>1</v>
      </c>
      <c r="L7" s="65">
        <v>10</v>
      </c>
    </row>
    <row r="8" spans="1:27" x14ac:dyDescent="0.3">
      <c r="E8" s="65" t="s">
        <v>337</v>
      </c>
      <c r="F8" s="65">
        <v>64.649000000000001</v>
      </c>
      <c r="G8" s="65">
        <v>14.781000000000001</v>
      </c>
      <c r="H8" s="65">
        <v>20.57</v>
      </c>
      <c r="J8" s="65" t="s">
        <v>337</v>
      </c>
      <c r="K8" s="65">
        <v>12.766</v>
      </c>
      <c r="L8" s="65">
        <v>13.292999999999999</v>
      </c>
    </row>
    <row r="13" spans="1:27" x14ac:dyDescent="0.3">
      <c r="A13" s="66" t="s">
        <v>338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278</v>
      </c>
      <c r="P14" s="67"/>
      <c r="Q14" s="67"/>
      <c r="R14" s="67"/>
      <c r="S14" s="67"/>
      <c r="T14" s="67"/>
      <c r="V14" s="67" t="s">
        <v>305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276</v>
      </c>
      <c r="C15" s="65" t="s">
        <v>277</v>
      </c>
      <c r="D15" s="65" t="s">
        <v>301</v>
      </c>
      <c r="E15" s="65" t="s">
        <v>302</v>
      </c>
      <c r="F15" s="65" t="s">
        <v>300</v>
      </c>
      <c r="H15" s="65"/>
      <c r="I15" s="65" t="s">
        <v>276</v>
      </c>
      <c r="J15" s="65" t="s">
        <v>277</v>
      </c>
      <c r="K15" s="65" t="s">
        <v>301</v>
      </c>
      <c r="L15" s="65" t="s">
        <v>302</v>
      </c>
      <c r="M15" s="65" t="s">
        <v>300</v>
      </c>
      <c r="O15" s="65"/>
      <c r="P15" s="65" t="s">
        <v>276</v>
      </c>
      <c r="Q15" s="65" t="s">
        <v>277</v>
      </c>
      <c r="R15" s="65" t="s">
        <v>301</v>
      </c>
      <c r="S15" s="65" t="s">
        <v>302</v>
      </c>
      <c r="T15" s="65" t="s">
        <v>300</v>
      </c>
      <c r="V15" s="65"/>
      <c r="W15" s="65" t="s">
        <v>276</v>
      </c>
      <c r="X15" s="65" t="s">
        <v>277</v>
      </c>
      <c r="Y15" s="65" t="s">
        <v>301</v>
      </c>
      <c r="Z15" s="65" t="s">
        <v>302</v>
      </c>
      <c r="AA15" s="65" t="s">
        <v>300</v>
      </c>
    </row>
    <row r="16" spans="1:27" x14ac:dyDescent="0.3">
      <c r="A16" s="65" t="s">
        <v>306</v>
      </c>
      <c r="B16" s="65">
        <v>410</v>
      </c>
      <c r="C16" s="65">
        <v>550</v>
      </c>
      <c r="D16" s="65">
        <v>0</v>
      </c>
      <c r="E16" s="65">
        <v>3000</v>
      </c>
      <c r="F16" s="65">
        <v>1023.5289299999999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20.075752000000001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2.5685859999999998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654.29785000000004</v>
      </c>
    </row>
    <row r="23" spans="1:62" x14ac:dyDescent="0.3">
      <c r="A23" s="66" t="s">
        <v>307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279</v>
      </c>
      <c r="B24" s="67"/>
      <c r="C24" s="67"/>
      <c r="D24" s="67"/>
      <c r="E24" s="67"/>
      <c r="F24" s="67"/>
      <c r="H24" s="67" t="s">
        <v>280</v>
      </c>
      <c r="I24" s="67"/>
      <c r="J24" s="67"/>
      <c r="K24" s="67"/>
      <c r="L24" s="67"/>
      <c r="M24" s="67"/>
      <c r="O24" s="67" t="s">
        <v>308</v>
      </c>
      <c r="P24" s="67"/>
      <c r="Q24" s="67"/>
      <c r="R24" s="67"/>
      <c r="S24" s="67"/>
      <c r="T24" s="67"/>
      <c r="V24" s="67" t="s">
        <v>281</v>
      </c>
      <c r="W24" s="67"/>
      <c r="X24" s="67"/>
      <c r="Y24" s="67"/>
      <c r="Z24" s="67"/>
      <c r="AA24" s="67"/>
      <c r="AC24" s="67" t="s">
        <v>282</v>
      </c>
      <c r="AD24" s="67"/>
      <c r="AE24" s="67"/>
      <c r="AF24" s="67"/>
      <c r="AG24" s="67"/>
      <c r="AH24" s="67"/>
      <c r="AJ24" s="67" t="s">
        <v>283</v>
      </c>
      <c r="AK24" s="67"/>
      <c r="AL24" s="67"/>
      <c r="AM24" s="67"/>
      <c r="AN24" s="67"/>
      <c r="AO24" s="67"/>
      <c r="AQ24" s="67" t="s">
        <v>284</v>
      </c>
      <c r="AR24" s="67"/>
      <c r="AS24" s="67"/>
      <c r="AT24" s="67"/>
      <c r="AU24" s="67"/>
      <c r="AV24" s="67"/>
      <c r="AX24" s="67" t="s">
        <v>309</v>
      </c>
      <c r="AY24" s="67"/>
      <c r="AZ24" s="67"/>
      <c r="BA24" s="67"/>
      <c r="BB24" s="67"/>
      <c r="BC24" s="67"/>
      <c r="BE24" s="67" t="s">
        <v>285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276</v>
      </c>
      <c r="C25" s="65" t="s">
        <v>277</v>
      </c>
      <c r="D25" s="65" t="s">
        <v>301</v>
      </c>
      <c r="E25" s="65" t="s">
        <v>302</v>
      </c>
      <c r="F25" s="65" t="s">
        <v>324</v>
      </c>
      <c r="H25" s="65"/>
      <c r="I25" s="65" t="s">
        <v>276</v>
      </c>
      <c r="J25" s="65" t="s">
        <v>277</v>
      </c>
      <c r="K25" s="65" t="s">
        <v>301</v>
      </c>
      <c r="L25" s="65" t="s">
        <v>302</v>
      </c>
      <c r="M25" s="65" t="s">
        <v>300</v>
      </c>
      <c r="O25" s="65"/>
      <c r="P25" s="65" t="s">
        <v>276</v>
      </c>
      <c r="Q25" s="65" t="s">
        <v>277</v>
      </c>
      <c r="R25" s="65" t="s">
        <v>301</v>
      </c>
      <c r="S25" s="65" t="s">
        <v>302</v>
      </c>
      <c r="T25" s="65" t="s">
        <v>300</v>
      </c>
      <c r="V25" s="65"/>
      <c r="W25" s="65" t="s">
        <v>276</v>
      </c>
      <c r="X25" s="65" t="s">
        <v>277</v>
      </c>
      <c r="Y25" s="65" t="s">
        <v>301</v>
      </c>
      <c r="Z25" s="65" t="s">
        <v>302</v>
      </c>
      <c r="AA25" s="65" t="s">
        <v>300</v>
      </c>
      <c r="AC25" s="65"/>
      <c r="AD25" s="65" t="s">
        <v>276</v>
      </c>
      <c r="AE25" s="65" t="s">
        <v>277</v>
      </c>
      <c r="AF25" s="65" t="s">
        <v>301</v>
      </c>
      <c r="AG25" s="65" t="s">
        <v>302</v>
      </c>
      <c r="AH25" s="65" t="s">
        <v>300</v>
      </c>
      <c r="AJ25" s="65"/>
      <c r="AK25" s="65" t="s">
        <v>276</v>
      </c>
      <c r="AL25" s="65" t="s">
        <v>277</v>
      </c>
      <c r="AM25" s="65" t="s">
        <v>301</v>
      </c>
      <c r="AN25" s="65" t="s">
        <v>302</v>
      </c>
      <c r="AO25" s="65" t="s">
        <v>300</v>
      </c>
      <c r="AQ25" s="65"/>
      <c r="AR25" s="65" t="s">
        <v>276</v>
      </c>
      <c r="AS25" s="65" t="s">
        <v>277</v>
      </c>
      <c r="AT25" s="65" t="s">
        <v>301</v>
      </c>
      <c r="AU25" s="65" t="s">
        <v>302</v>
      </c>
      <c r="AV25" s="65" t="s">
        <v>300</v>
      </c>
      <c r="AX25" s="65"/>
      <c r="AY25" s="65" t="s">
        <v>276</v>
      </c>
      <c r="AZ25" s="65" t="s">
        <v>277</v>
      </c>
      <c r="BA25" s="65" t="s">
        <v>301</v>
      </c>
      <c r="BB25" s="65" t="s">
        <v>302</v>
      </c>
      <c r="BC25" s="65" t="s">
        <v>300</v>
      </c>
      <c r="BE25" s="65"/>
      <c r="BF25" s="65" t="s">
        <v>276</v>
      </c>
      <c r="BG25" s="65" t="s">
        <v>277</v>
      </c>
      <c r="BH25" s="65" t="s">
        <v>301</v>
      </c>
      <c r="BI25" s="65" t="s">
        <v>302</v>
      </c>
      <c r="BJ25" s="65" t="s">
        <v>324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211.54059000000001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1.5608032999999999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1.5941034999999999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13.030854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1.4040864</v>
      </c>
      <c r="AJ26" s="65" t="s">
        <v>339</v>
      </c>
      <c r="AK26" s="65">
        <v>320</v>
      </c>
      <c r="AL26" s="65">
        <v>400</v>
      </c>
      <c r="AM26" s="65">
        <v>0</v>
      </c>
      <c r="AN26" s="65">
        <v>1000</v>
      </c>
      <c r="AO26" s="65">
        <v>717.23395000000005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5.3139560000000001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1.8357356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3.7612646000000001</v>
      </c>
    </row>
    <row r="33" spans="1:68" x14ac:dyDescent="0.3">
      <c r="A33" s="66" t="s">
        <v>286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287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288</v>
      </c>
      <c r="W34" s="67"/>
      <c r="X34" s="67"/>
      <c r="Y34" s="67"/>
      <c r="Z34" s="67"/>
      <c r="AA34" s="67"/>
      <c r="AC34" s="67" t="s">
        <v>289</v>
      </c>
      <c r="AD34" s="67"/>
      <c r="AE34" s="67"/>
      <c r="AF34" s="67"/>
      <c r="AG34" s="67"/>
      <c r="AH34" s="67"/>
      <c r="AJ34" s="67" t="s">
        <v>290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276</v>
      </c>
      <c r="C35" s="65" t="s">
        <v>277</v>
      </c>
      <c r="D35" s="65" t="s">
        <v>301</v>
      </c>
      <c r="E35" s="65" t="s">
        <v>302</v>
      </c>
      <c r="F35" s="65" t="s">
        <v>300</v>
      </c>
      <c r="H35" s="65"/>
      <c r="I35" s="65" t="s">
        <v>276</v>
      </c>
      <c r="J35" s="65" t="s">
        <v>277</v>
      </c>
      <c r="K35" s="65" t="s">
        <v>301</v>
      </c>
      <c r="L35" s="65" t="s">
        <v>302</v>
      </c>
      <c r="M35" s="65" t="s">
        <v>300</v>
      </c>
      <c r="O35" s="65"/>
      <c r="P35" s="65" t="s">
        <v>329</v>
      </c>
      <c r="Q35" s="65" t="s">
        <v>277</v>
      </c>
      <c r="R35" s="65" t="s">
        <v>331</v>
      </c>
      <c r="S35" s="65" t="s">
        <v>302</v>
      </c>
      <c r="T35" s="65" t="s">
        <v>300</v>
      </c>
      <c r="V35" s="65"/>
      <c r="W35" s="65" t="s">
        <v>276</v>
      </c>
      <c r="X35" s="65" t="s">
        <v>277</v>
      </c>
      <c r="Y35" s="65" t="s">
        <v>301</v>
      </c>
      <c r="Z35" s="65" t="s">
        <v>302</v>
      </c>
      <c r="AA35" s="65" t="s">
        <v>300</v>
      </c>
      <c r="AC35" s="65"/>
      <c r="AD35" s="65" t="s">
        <v>276</v>
      </c>
      <c r="AE35" s="65" t="s">
        <v>277</v>
      </c>
      <c r="AF35" s="65" t="s">
        <v>301</v>
      </c>
      <c r="AG35" s="65" t="s">
        <v>302</v>
      </c>
      <c r="AH35" s="65" t="s">
        <v>300</v>
      </c>
      <c r="AJ35" s="65"/>
      <c r="AK35" s="65" t="s">
        <v>276</v>
      </c>
      <c r="AL35" s="65" t="s">
        <v>277</v>
      </c>
      <c r="AM35" s="65" t="s">
        <v>301</v>
      </c>
      <c r="AN35" s="65" t="s">
        <v>302</v>
      </c>
      <c r="AO35" s="65" t="s">
        <v>300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915.45719999999994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3000</v>
      </c>
      <c r="M36" s="65">
        <v>939.04190000000006</v>
      </c>
      <c r="O36" s="65" t="s">
        <v>19</v>
      </c>
      <c r="P36" s="65">
        <v>0</v>
      </c>
      <c r="Q36" s="65">
        <v>0</v>
      </c>
      <c r="R36" s="65">
        <v>1100</v>
      </c>
      <c r="S36" s="65">
        <v>2000</v>
      </c>
      <c r="T36" s="65">
        <v>11229.731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3688.3184000000001</v>
      </c>
      <c r="AC36" s="65" t="s">
        <v>21</v>
      </c>
      <c r="AD36" s="65">
        <v>0</v>
      </c>
      <c r="AE36" s="65">
        <v>0</v>
      </c>
      <c r="AF36" s="65">
        <v>1700</v>
      </c>
      <c r="AG36" s="65">
        <v>0</v>
      </c>
      <c r="AH36" s="65">
        <v>338.28082000000001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149.19540000000001</v>
      </c>
    </row>
    <row r="43" spans="1:68" x14ac:dyDescent="0.3">
      <c r="A43" s="66" t="s">
        <v>310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291</v>
      </c>
      <c r="B44" s="67"/>
      <c r="C44" s="67"/>
      <c r="D44" s="67"/>
      <c r="E44" s="67"/>
      <c r="F44" s="67"/>
      <c r="H44" s="67" t="s">
        <v>292</v>
      </c>
      <c r="I44" s="67"/>
      <c r="J44" s="67"/>
      <c r="K44" s="67"/>
      <c r="L44" s="67"/>
      <c r="M44" s="67"/>
      <c r="O44" s="67" t="s">
        <v>340</v>
      </c>
      <c r="P44" s="67"/>
      <c r="Q44" s="67"/>
      <c r="R44" s="67"/>
      <c r="S44" s="67"/>
      <c r="T44" s="67"/>
      <c r="V44" s="67" t="s">
        <v>311</v>
      </c>
      <c r="W44" s="67"/>
      <c r="X44" s="67"/>
      <c r="Y44" s="67"/>
      <c r="Z44" s="67"/>
      <c r="AA44" s="67"/>
      <c r="AC44" s="67" t="s">
        <v>293</v>
      </c>
      <c r="AD44" s="67"/>
      <c r="AE44" s="67"/>
      <c r="AF44" s="67"/>
      <c r="AG44" s="67"/>
      <c r="AH44" s="67"/>
      <c r="AJ44" s="67" t="s">
        <v>294</v>
      </c>
      <c r="AK44" s="67"/>
      <c r="AL44" s="67"/>
      <c r="AM44" s="67"/>
      <c r="AN44" s="67"/>
      <c r="AO44" s="67"/>
      <c r="AQ44" s="67" t="s">
        <v>295</v>
      </c>
      <c r="AR44" s="67"/>
      <c r="AS44" s="67"/>
      <c r="AT44" s="67"/>
      <c r="AU44" s="67"/>
      <c r="AV44" s="67"/>
      <c r="AX44" s="67" t="s">
        <v>296</v>
      </c>
      <c r="AY44" s="67"/>
      <c r="AZ44" s="67"/>
      <c r="BA44" s="67"/>
      <c r="BB44" s="67"/>
      <c r="BC44" s="67"/>
      <c r="BE44" s="67" t="s">
        <v>312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276</v>
      </c>
      <c r="C45" s="65" t="s">
        <v>277</v>
      </c>
      <c r="D45" s="65" t="s">
        <v>301</v>
      </c>
      <c r="E45" s="65" t="s">
        <v>302</v>
      </c>
      <c r="F45" s="65" t="s">
        <v>300</v>
      </c>
      <c r="H45" s="65"/>
      <c r="I45" s="65" t="s">
        <v>276</v>
      </c>
      <c r="J45" s="65" t="s">
        <v>277</v>
      </c>
      <c r="K45" s="65" t="s">
        <v>331</v>
      </c>
      <c r="L45" s="65" t="s">
        <v>332</v>
      </c>
      <c r="M45" s="65" t="s">
        <v>300</v>
      </c>
      <c r="O45" s="65"/>
      <c r="P45" s="65" t="s">
        <v>276</v>
      </c>
      <c r="Q45" s="65" t="s">
        <v>277</v>
      </c>
      <c r="R45" s="65" t="s">
        <v>301</v>
      </c>
      <c r="S45" s="65" t="s">
        <v>302</v>
      </c>
      <c r="T45" s="65" t="s">
        <v>300</v>
      </c>
      <c r="V45" s="65"/>
      <c r="W45" s="65" t="s">
        <v>329</v>
      </c>
      <c r="X45" s="65" t="s">
        <v>277</v>
      </c>
      <c r="Y45" s="65" t="s">
        <v>301</v>
      </c>
      <c r="Z45" s="65" t="s">
        <v>302</v>
      </c>
      <c r="AA45" s="65" t="s">
        <v>324</v>
      </c>
      <c r="AC45" s="65"/>
      <c r="AD45" s="65" t="s">
        <v>276</v>
      </c>
      <c r="AE45" s="65" t="s">
        <v>277</v>
      </c>
      <c r="AF45" s="65" t="s">
        <v>301</v>
      </c>
      <c r="AG45" s="65" t="s">
        <v>302</v>
      </c>
      <c r="AH45" s="65" t="s">
        <v>300</v>
      </c>
      <c r="AJ45" s="65"/>
      <c r="AK45" s="65" t="s">
        <v>276</v>
      </c>
      <c r="AL45" s="65" t="s">
        <v>277</v>
      </c>
      <c r="AM45" s="65" t="s">
        <v>301</v>
      </c>
      <c r="AN45" s="65" t="s">
        <v>332</v>
      </c>
      <c r="AO45" s="65" t="s">
        <v>324</v>
      </c>
      <c r="AQ45" s="65"/>
      <c r="AR45" s="65" t="s">
        <v>329</v>
      </c>
      <c r="AS45" s="65" t="s">
        <v>277</v>
      </c>
      <c r="AT45" s="65" t="s">
        <v>301</v>
      </c>
      <c r="AU45" s="65" t="s">
        <v>302</v>
      </c>
      <c r="AV45" s="65" t="s">
        <v>300</v>
      </c>
      <c r="AX45" s="65"/>
      <c r="AY45" s="65" t="s">
        <v>276</v>
      </c>
      <c r="AZ45" s="65" t="s">
        <v>277</v>
      </c>
      <c r="BA45" s="65" t="s">
        <v>301</v>
      </c>
      <c r="BB45" s="65" t="s">
        <v>302</v>
      </c>
      <c r="BC45" s="65" t="s">
        <v>300</v>
      </c>
      <c r="BE45" s="65"/>
      <c r="BF45" s="65" t="s">
        <v>276</v>
      </c>
      <c r="BG45" s="65" t="s">
        <v>277</v>
      </c>
      <c r="BH45" s="65" t="s">
        <v>331</v>
      </c>
      <c r="BI45" s="65" t="s">
        <v>302</v>
      </c>
      <c r="BJ45" s="65" t="s">
        <v>300</v>
      </c>
    </row>
    <row r="46" spans="1:68" x14ac:dyDescent="0.3">
      <c r="A46" s="65" t="s">
        <v>23</v>
      </c>
      <c r="B46" s="65">
        <v>5</v>
      </c>
      <c r="C46" s="65">
        <v>8</v>
      </c>
      <c r="D46" s="65">
        <v>0</v>
      </c>
      <c r="E46" s="65">
        <v>45</v>
      </c>
      <c r="F46" s="65">
        <v>19.34515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8.4176649999999995</v>
      </c>
      <c r="O46" s="65" t="s">
        <v>313</v>
      </c>
      <c r="P46" s="65">
        <v>600</v>
      </c>
      <c r="Q46" s="65">
        <v>800</v>
      </c>
      <c r="R46" s="65">
        <v>0</v>
      </c>
      <c r="S46" s="65">
        <v>10000</v>
      </c>
      <c r="T46" s="65">
        <v>860.08199999999999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5.037283E-2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2.8445710000000002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496.14429999999999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29.992291999999999</v>
      </c>
      <c r="AX46" s="65" t="s">
        <v>297</v>
      </c>
      <c r="AY46" s="65"/>
      <c r="AZ46" s="65"/>
      <c r="BA46" s="65"/>
      <c r="BB46" s="65"/>
      <c r="BC46" s="65"/>
      <c r="BE46" s="65" t="s">
        <v>298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7" sqref="H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341</v>
      </c>
      <c r="B2" s="61" t="s">
        <v>342</v>
      </c>
      <c r="C2" s="61" t="s">
        <v>343</v>
      </c>
      <c r="D2" s="61">
        <v>76</v>
      </c>
      <c r="E2" s="61">
        <v>1080.4839999999999</v>
      </c>
      <c r="F2" s="61">
        <v>153.62701000000001</v>
      </c>
      <c r="G2" s="61">
        <v>35.124724999999998</v>
      </c>
      <c r="H2" s="61">
        <v>22.087875</v>
      </c>
      <c r="I2" s="61">
        <v>13.036851</v>
      </c>
      <c r="J2" s="61">
        <v>48.881897000000002</v>
      </c>
      <c r="K2" s="61">
        <v>31.327224999999999</v>
      </c>
      <c r="L2" s="61">
        <v>17.554672</v>
      </c>
      <c r="M2" s="61">
        <v>32.681849999999997</v>
      </c>
      <c r="N2" s="61">
        <v>2.4373927000000002</v>
      </c>
      <c r="O2" s="61">
        <v>19.911415000000002</v>
      </c>
      <c r="P2" s="61">
        <v>1021.9035</v>
      </c>
      <c r="Q2" s="61">
        <v>41.488517999999999</v>
      </c>
      <c r="R2" s="61">
        <v>1023.5289299999999</v>
      </c>
      <c r="S2" s="61">
        <v>86.129980000000003</v>
      </c>
      <c r="T2" s="61">
        <v>11248.787</v>
      </c>
      <c r="U2" s="61">
        <v>2.5685859999999998</v>
      </c>
      <c r="V2" s="61">
        <v>20.075752000000001</v>
      </c>
      <c r="W2" s="61">
        <v>654.29785000000004</v>
      </c>
      <c r="X2" s="61">
        <v>211.54059000000001</v>
      </c>
      <c r="Y2" s="61">
        <v>1.5608032999999999</v>
      </c>
      <c r="Z2" s="61">
        <v>1.5941034999999999</v>
      </c>
      <c r="AA2" s="61">
        <v>13.030854</v>
      </c>
      <c r="AB2" s="61">
        <v>1.4040864</v>
      </c>
      <c r="AC2" s="61">
        <v>717.23395000000005</v>
      </c>
      <c r="AD2" s="61">
        <v>5.3139560000000001</v>
      </c>
      <c r="AE2" s="61">
        <v>1.8357356</v>
      </c>
      <c r="AF2" s="61">
        <v>3.7612646000000001</v>
      </c>
      <c r="AG2" s="61">
        <v>915.45719999999994</v>
      </c>
      <c r="AH2" s="61">
        <v>554.02290000000005</v>
      </c>
      <c r="AI2" s="61">
        <v>361.43430000000001</v>
      </c>
      <c r="AJ2" s="61">
        <v>939.04190000000006</v>
      </c>
      <c r="AK2" s="61">
        <v>11229.731</v>
      </c>
      <c r="AL2" s="61">
        <v>338.28082000000001</v>
      </c>
      <c r="AM2" s="61">
        <v>3688.3184000000001</v>
      </c>
      <c r="AN2" s="61">
        <v>149.19540000000001</v>
      </c>
      <c r="AO2" s="61">
        <v>19.34515</v>
      </c>
      <c r="AP2" s="61">
        <v>17.026772999999999</v>
      </c>
      <c r="AQ2" s="61">
        <v>2.3183756</v>
      </c>
      <c r="AR2" s="61">
        <v>8.4176649999999995</v>
      </c>
      <c r="AS2" s="61">
        <v>860.08199999999999</v>
      </c>
      <c r="AT2" s="61">
        <v>5.037283E-2</v>
      </c>
      <c r="AU2" s="61">
        <v>2.8445710000000002</v>
      </c>
      <c r="AV2" s="61">
        <v>496.14429999999999</v>
      </c>
      <c r="AW2" s="61">
        <v>29.992291999999999</v>
      </c>
      <c r="AX2" s="61">
        <v>0.85682829999999999</v>
      </c>
      <c r="AY2" s="61">
        <v>0.61629193999999998</v>
      </c>
      <c r="AZ2" s="61">
        <v>134.34483</v>
      </c>
      <c r="BA2" s="61">
        <v>27.508728000000001</v>
      </c>
      <c r="BB2" s="61">
        <v>9.1071229999999996</v>
      </c>
      <c r="BC2" s="61">
        <v>8.1151300000000006</v>
      </c>
      <c r="BD2" s="61">
        <v>10.264366000000001</v>
      </c>
      <c r="BE2" s="61">
        <v>0.8321655</v>
      </c>
      <c r="BF2" s="61">
        <v>5.2546179999999998</v>
      </c>
      <c r="BG2" s="61">
        <v>0</v>
      </c>
      <c r="BH2" s="61">
        <v>5.1040000000000002E-2</v>
      </c>
      <c r="BI2" s="61">
        <v>3.8648414999999998E-2</v>
      </c>
      <c r="BJ2" s="61">
        <v>0.1298571</v>
      </c>
      <c r="BK2" s="61">
        <v>0</v>
      </c>
      <c r="BL2" s="61">
        <v>0.47419519999999998</v>
      </c>
      <c r="BM2" s="61">
        <v>3.9656090000000002</v>
      </c>
      <c r="BN2" s="61">
        <v>1.2418439999999999</v>
      </c>
      <c r="BO2" s="61">
        <v>55.333072999999999</v>
      </c>
      <c r="BP2" s="61">
        <v>10.707428999999999</v>
      </c>
      <c r="BQ2" s="61">
        <v>18.75122</v>
      </c>
      <c r="BR2" s="61">
        <v>62.24485</v>
      </c>
      <c r="BS2" s="61">
        <v>15.559272999999999</v>
      </c>
      <c r="BT2" s="61">
        <v>15.079442</v>
      </c>
      <c r="BU2" s="61">
        <v>5.1529686999999998E-2</v>
      </c>
      <c r="BV2" s="61">
        <v>3.3839183999999998E-3</v>
      </c>
      <c r="BW2" s="61">
        <v>0.96035939999999997</v>
      </c>
      <c r="BX2" s="61">
        <v>0.89267313000000004</v>
      </c>
      <c r="BY2" s="61">
        <v>6.5490220000000002E-2</v>
      </c>
      <c r="BZ2" s="61">
        <v>1.1944169999999999E-3</v>
      </c>
      <c r="CA2" s="61">
        <v>0.29739153000000002</v>
      </c>
      <c r="CB2" s="61">
        <v>3.4706912000000002E-3</v>
      </c>
      <c r="CC2" s="61">
        <v>3.4353670000000003E-2</v>
      </c>
      <c r="CD2" s="61">
        <v>0.13084467999999999</v>
      </c>
      <c r="CE2" s="61">
        <v>5.5203210000000003E-2</v>
      </c>
      <c r="CF2" s="61">
        <v>6.9625080000000001E-3</v>
      </c>
      <c r="CG2" s="61">
        <v>4.9500000000000003E-7</v>
      </c>
      <c r="CH2" s="61">
        <v>3.2715973999999999E-3</v>
      </c>
      <c r="CI2" s="61">
        <v>2.5328759999999999E-3</v>
      </c>
      <c r="CJ2" s="61">
        <v>0.23611515999999999</v>
      </c>
      <c r="CK2" s="61">
        <v>1.2608116500000001E-2</v>
      </c>
      <c r="CL2" s="61">
        <v>0.48836629999999998</v>
      </c>
      <c r="CM2" s="61">
        <v>3.3297794000000001</v>
      </c>
      <c r="CN2" s="61">
        <v>1368.3702000000001</v>
      </c>
      <c r="CO2" s="61">
        <v>2473.1183999999998</v>
      </c>
      <c r="CP2" s="61">
        <v>1676.5410999999999</v>
      </c>
      <c r="CQ2" s="61">
        <v>543.20240000000001</v>
      </c>
      <c r="CR2" s="61">
        <v>273.29293999999999</v>
      </c>
      <c r="CS2" s="61">
        <v>217.15814</v>
      </c>
      <c r="CT2" s="61">
        <v>1431.6389999999999</v>
      </c>
      <c r="CU2" s="61">
        <v>984.95899999999995</v>
      </c>
      <c r="CV2" s="61">
        <v>703.15039999999999</v>
      </c>
      <c r="CW2" s="61">
        <v>1183.3384000000001</v>
      </c>
      <c r="CX2" s="61">
        <v>341.34841999999998</v>
      </c>
      <c r="CY2" s="61">
        <v>1635.9899</v>
      </c>
      <c r="CZ2" s="61">
        <v>1087.0006000000001</v>
      </c>
      <c r="DA2" s="61">
        <v>2086.3270000000002</v>
      </c>
      <c r="DB2" s="61">
        <v>1788.0177000000001</v>
      </c>
      <c r="DC2" s="61">
        <v>3330.2959999999998</v>
      </c>
      <c r="DD2" s="61">
        <v>5576.6459999999997</v>
      </c>
      <c r="DE2" s="61">
        <v>1135.4001000000001</v>
      </c>
      <c r="DF2" s="61">
        <v>2162.3193000000001</v>
      </c>
      <c r="DG2" s="61">
        <v>1309.6552999999999</v>
      </c>
      <c r="DH2" s="61">
        <v>29.8521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27.508728000000001</v>
      </c>
      <c r="B6">
        <f>BB2</f>
        <v>9.1071229999999996</v>
      </c>
      <c r="C6">
        <f>BC2</f>
        <v>8.1151300000000006</v>
      </c>
      <c r="D6">
        <f>BD2</f>
        <v>10.264366000000001</v>
      </c>
    </row>
    <row r="7" spans="1:113" x14ac:dyDescent="0.3">
      <c r="B7">
        <f>ROUND(B6/MAX($B$6,$C$6,$D$6),1)</f>
        <v>0.9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16626</v>
      </c>
      <c r="C2" s="56">
        <f ca="1">YEAR(TODAY())-YEAR(B2)+IF(TODAY()&gt;=DATE(YEAR(TODAY()),MONTH(B2),DAY(B2)),0,-1)</f>
        <v>76</v>
      </c>
      <c r="E2" s="52">
        <v>157</v>
      </c>
      <c r="F2" s="53" t="s">
        <v>39</v>
      </c>
      <c r="G2" s="52">
        <v>53</v>
      </c>
      <c r="H2" s="51" t="s">
        <v>41</v>
      </c>
      <c r="I2" s="72">
        <f>ROUND(G3/E3^2,1)</f>
        <v>21.5</v>
      </c>
    </row>
    <row r="3" spans="1:9" x14ac:dyDescent="0.3">
      <c r="E3" s="51">
        <f>E2/100</f>
        <v>1.57</v>
      </c>
      <c r="F3" s="51" t="s">
        <v>40</v>
      </c>
      <c r="G3" s="51">
        <f>G2</f>
        <v>53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이정미, ID : H1901035)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27일 14:11:58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32" sqref="W3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76</v>
      </c>
      <c r="G12" s="94"/>
      <c r="H12" s="94"/>
      <c r="I12" s="94"/>
      <c r="K12" s="123">
        <f>'개인정보 및 신체계측 입력'!E2</f>
        <v>157</v>
      </c>
      <c r="L12" s="124"/>
      <c r="M12" s="117">
        <f>'개인정보 및 신체계측 입력'!G2</f>
        <v>53</v>
      </c>
      <c r="N12" s="118"/>
      <c r="O12" s="113" t="s">
        <v>271</v>
      </c>
      <c r="P12" s="107"/>
      <c r="Q12" s="90">
        <f>'개인정보 및 신체계측 입력'!I2</f>
        <v>21.5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이정미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64.649000000000001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14.781000000000001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20.57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13.3</v>
      </c>
      <c r="L72" s="36" t="s">
        <v>53</v>
      </c>
      <c r="M72" s="36">
        <f>ROUND('DRIs DATA'!K8,1)</f>
        <v>12.8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136.47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167.3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211.54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93.61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114.43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748.65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193.45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2021-12-27T05:20:38Z</dcterms:modified>
</cp:coreProperties>
</file>