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<sst xmlns="http://schemas.openxmlformats.org/spreadsheetml/2006/main" count="692" uniqueCount="356">
  <si>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</si>
  <si>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</si>
  <si>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</si>
  <si>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</si>
  <si>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</si>
  <si>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</si>
  <si>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</si>
  <si>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</si>
  <si>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</si>
  <si>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</si>
  <si>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</si>
  <si>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</si>
  <si>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</si>
  <si>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</si>
  <si>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</si>
  <si>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</si>
  <si>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</si>
  <si>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</si>
  <si>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</si>
  <si>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</si>
  <si>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</si>
  <si>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</si>
  <si>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</si>
  <si>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</si>
  <si>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</si>
  <si>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</si>
  <si>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</si>
  <si>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</si>
  <si>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</si>
  <si>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</si>
  <si>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</si>
  <si>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</si>
  <si>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</si>
  <si>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</si>
  <si>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</si>
  <si>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</si>
  <si>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</si>
  <si>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</si>
  <si>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</si>
  <si>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</si>
  <si>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</si>
  <si>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</si>
  <si>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</si>
  <si>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</si>
  <si>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</si>
  <si>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</si>
  <si>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</si>
  <si>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</si>
  <si>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</si>
  <si>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</si>
  <si>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</si>
  <si>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</si>
  <si>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</si>
  <si>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</si>
  <si>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</si>
  <si>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</si>
  <si>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</si>
  <si>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</si>
  <si>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</si>
  <si>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</si>
  <si>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</si>
  <si>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</si>
  <si>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</si>
  <si>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</si>
  <si>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</si>
  <si>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</si>
  <si>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</si>
  <si>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</si>
  <si>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</si>
  <si>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</si>
  <si>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</si>
  <si>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</si>
  <si>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</si>
  <si>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</si>
  <si>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</si>
  <si>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</si>
  <si>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</si>
  <si>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</si>
  <si>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</si>
  <si>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</si>
  <si>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</si>
  <si>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</si>
  <si>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</si>
  <si>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</si>
  <si>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</si>
  <si>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</si>
  <si>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</si>
  <si>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</si>
  <si>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</si>
  <si>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</si>
  <si>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</si>
  <si>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</si>
  <si>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</si>
  <si>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</si>
  <si>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</si>
  <si>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</si>
  <si>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</si>
  <si>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</si>
  <si>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</si>
  <si>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</si>
  <si>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</si>
  <si>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</si>
  <si>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</si>
  <si>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</si>
  <si>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</si>
  <si>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</si>
  <si>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</si>
  <si>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</si>
  <si>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</si>
  <si>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</si>
  <si>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</si>
  <si>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</si>
  <si>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</si>
  <si>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</si>
  <si>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</si>
  <si>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</si>
  <si>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</si>
  <si>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</si>
  <si>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</si>
  <si>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</si>
  <si>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</si>
  <si>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</si>
  <si>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</si>
  <si>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</si>
  <si>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</si>
  <si>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</si>
  <si>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</si>
  <si>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</si>
  <si>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</si>
  <si>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</si>
  <si>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</si>
  <si>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</si>
  <si>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</si>
  <si>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</si>
  <si>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</si>
  <si>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</si>
  <si>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</si>
  <si>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</si>
  <si>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</si>
  <si>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</si>
  <si>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</si>
  <si>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</si>
  <si>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</si>
  <si>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</si>
  <si>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</si>
  <si>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</si>
  <si>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</si>
  <si>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</si>
  <si>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</si>
  <si>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</si>
  <si>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</si>
  <si>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</si>
  <si>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</si>
  <si>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</si>
  <si>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</si>
  <si>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</si>
  <si>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</si>
  <si>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</si>
  <si>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</si>
  <si>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</si>
  <si>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</si>
  <si>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</si>
  <si>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</si>
  <si>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</si>
  <si>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</si>
  <si>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</si>
  <si>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</si>
  <si>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</si>
  <si>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</si>
  <si>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</si>
  <si>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</si>
  <si>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</si>
  <si>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</si>
  <si>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</si>
  <si>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</si>
  <si>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</si>
  <si>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</si>
  <si>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</si>
  <si>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</si>
  <si>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</si>
  <si>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</si>
  <si>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</si>
  <si>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</si>
  <si>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</si>
  <si>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</si>
  <si>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</si>
  <si>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</si>
  <si>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</si>
  <si>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</si>
  <si>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</si>
  <si>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</si>
  <si>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</si>
  <si>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</si>
  <si>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</si>
  <si>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</si>
  <si>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</si>
  <si>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</si>
  <si>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</si>
  <si>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</si>
  <si>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</si>
  <si>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</si>
  <si>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</si>
  <si>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</si>
  <si>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</si>
  <si>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</si>
  <si>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</si>
  <si>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</si>
  <si>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</si>
  <si>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</si>
  <si>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</si>
  <si>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</si>
  <si>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</si>
  <si>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</si>
  <si>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</si>
  <si>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</si>
  <si>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</si>
  <si>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</si>
  <si>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</si>
  <si>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</si>
  <si>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</si>
  <si>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</si>
  <si>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</si>
  <si>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</si>
  <si>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</si>
  <si>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</si>
  <si>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</si>
  <si>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</si>
  <si>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</si>
  <si>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</si>
  <si>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</si>
  <si>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</si>
  <si>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</si>
  <si>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</si>
  <si>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</si>
  <si>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</si>
  <si>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</si>
  <si>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</si>
  <si>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</si>
  <si>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</si>
  <si>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</si>
  <si>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</si>
  <si>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</si>
  <si>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</si>
  <si>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</si>
  <si>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</si>
  <si>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</si>
  <si>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</si>
  <si>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</si>
  <si>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</si>
  <si>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</si>
  <si>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</si>
  <si>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</si>
  <si>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</si>
  <si>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</si>
  <si>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</si>
  <si>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</si>
  <si>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</si>
  <si>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</si>
  <si>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</si>
  <si>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</si>
  <si>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</si>
  <si>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</si>
  <si>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</si>
  <si>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</si>
  <si>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</si>
  <si>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</si>
  <si>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</si>
  <si>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</si>
  <si>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</si>
  <si>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</si>
  <si>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</si>
  <si>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</si>
  <si>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</si>
  <si>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</si>
  <si>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</si>
  <si>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</si>
  <si>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평균필요량</t>
    <phoneticPr fontId="1" type="noConversion"/>
  </si>
  <si>
    <t>권장섭취량</t>
    <phoneticPr fontId="1" type="noConversion"/>
  </si>
  <si>
    <t>니아신</t>
    <phoneticPr fontId="1" type="noConversion"/>
  </si>
  <si>
    <t>비오틴</t>
    <phoneticPr fontId="1" type="noConversion"/>
  </si>
  <si>
    <t>인</t>
    <phoneticPr fontId="1" type="noConversion"/>
  </si>
  <si>
    <t>칼륨</t>
    <phoneticPr fontId="1" type="noConversion"/>
  </si>
  <si>
    <t>철</t>
    <phoneticPr fontId="1" type="noConversion"/>
  </si>
  <si>
    <t>아연</t>
    <phoneticPr fontId="1" type="noConversion"/>
  </si>
  <si>
    <t>셀레늄</t>
    <phoneticPr fontId="1" type="noConversion"/>
  </si>
  <si>
    <t>몰리브덴(ug/일)</t>
    <phoneticPr fontId="1" type="noConversion"/>
  </si>
  <si>
    <t>섭취량</t>
    <phoneticPr fontId="1" type="noConversion"/>
  </si>
  <si>
    <t>충분섭취량</t>
    <phoneticPr fontId="1" type="noConversion"/>
  </si>
  <si>
    <t>상한섭취량</t>
    <phoneticPr fontId="1" type="noConversion"/>
  </si>
  <si>
    <t>비타민A</t>
    <phoneticPr fontId="1" type="noConversion"/>
  </si>
  <si>
    <t>비타민E</t>
    <phoneticPr fontId="1" type="noConversion"/>
  </si>
  <si>
    <t>비타민K</t>
    <phoneticPr fontId="1" type="noConversion"/>
  </si>
  <si>
    <t>수용성 비타민</t>
    <phoneticPr fontId="1" type="noConversion"/>
  </si>
  <si>
    <t>리보플라빈</t>
    <phoneticPr fontId="1" type="noConversion"/>
  </si>
  <si>
    <t>크롬</t>
    <phoneticPr fontId="1" type="noConversion"/>
  </si>
  <si>
    <t>구리(ug/일)</t>
    <phoneticPr fontId="1" type="noConversion"/>
  </si>
  <si>
    <t>정보</t>
    <phoneticPr fontId="1" type="noConversion"/>
  </si>
  <si>
    <t>출력시각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</si>
  <si>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</si>
  <si>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</si>
  <si>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</si>
  <si>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필요추정량</t>
    <phoneticPr fontId="1" type="noConversion"/>
  </si>
  <si>
    <t>지방</t>
    <phoneticPr fontId="1" type="noConversion"/>
  </si>
  <si>
    <t>n-3불포화</t>
    <phoneticPr fontId="1" type="noConversion"/>
  </si>
  <si>
    <t>적정비율(최소)</t>
    <phoneticPr fontId="1" type="noConversion"/>
  </si>
  <si>
    <t>단백질(g/일)</t>
    <phoneticPr fontId="1" type="noConversion"/>
  </si>
  <si>
    <t>적정비율(최대)</t>
    <phoneticPr fontId="1" type="noConversion"/>
  </si>
  <si>
    <t>섭취비율</t>
    <phoneticPr fontId="1" type="noConversion"/>
  </si>
  <si>
    <t>엽산(μg DFE/일)</t>
    <phoneticPr fontId="1" type="noConversion"/>
  </si>
  <si>
    <t>F</t>
  </si>
  <si>
    <t>염소</t>
    <phoneticPr fontId="1" type="noConversion"/>
  </si>
  <si>
    <t>(설문지 : FFQ 95문항 설문지, 사용자 : 이혜원, ID : H1901038)</t>
  </si>
  <si>
    <t>2021년 12월 28일 10:59:21</t>
  </si>
  <si>
    <t>다량영양소</t>
    <phoneticPr fontId="1" type="noConversion"/>
  </si>
  <si>
    <t>에너지(kcal)</t>
    <phoneticPr fontId="1" type="noConversion"/>
  </si>
  <si>
    <t>식이섬유</t>
    <phoneticPr fontId="1" type="noConversion"/>
  </si>
  <si>
    <t>섭취량</t>
    <phoneticPr fontId="1" type="noConversion"/>
  </si>
  <si>
    <t>탄수화물</t>
    <phoneticPr fontId="1" type="noConversion"/>
  </si>
  <si>
    <t>n-6불포화</t>
    <phoneticPr fontId="1" type="noConversion"/>
  </si>
  <si>
    <t>평균필요량</t>
    <phoneticPr fontId="1" type="noConversion"/>
  </si>
  <si>
    <t>상한섭취량</t>
    <phoneticPr fontId="1" type="noConversion"/>
  </si>
  <si>
    <t>적정비율(최소)</t>
    <phoneticPr fontId="1" type="noConversion"/>
  </si>
  <si>
    <t>식이섬유(g/일)</t>
    <phoneticPr fontId="1" type="noConversion"/>
  </si>
  <si>
    <t>적정비율(최대)</t>
    <phoneticPr fontId="1" type="noConversion"/>
  </si>
  <si>
    <t>지용성 비타민</t>
    <phoneticPr fontId="1" type="noConversion"/>
  </si>
  <si>
    <t>비타민D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</si>
  <si>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</si>
  <si>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</si>
  <si>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</si>
  <si>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권장섭취량</t>
    <phoneticPr fontId="1" type="noConversion"/>
  </si>
  <si>
    <t>섭취량</t>
    <phoneticPr fontId="1" type="noConversion"/>
  </si>
  <si>
    <t>비타민A(μg RAE/일)</t>
    <phoneticPr fontId="1" type="noConversion"/>
  </si>
  <si>
    <t>비타민C</t>
    <phoneticPr fontId="1" type="noConversion"/>
  </si>
  <si>
    <t>티아민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</si>
  <si>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</si>
  <si>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</si>
  <si>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</si>
  <si>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</si>
  <si>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충분섭취량</t>
    <phoneticPr fontId="1" type="noConversion"/>
  </si>
  <si>
    <t>평균필요량</t>
    <phoneticPr fontId="1" type="noConversion"/>
  </si>
  <si>
    <t>다량 무기질</t>
    <phoneticPr fontId="1" type="noConversion"/>
  </si>
  <si>
    <t>칼슘</t>
    <phoneticPr fontId="1" type="noConversion"/>
  </si>
  <si>
    <t>마그네슘</t>
    <phoneticPr fontId="1" type="noConversion"/>
  </si>
  <si>
    <t>평균필요량</t>
    <phoneticPr fontId="1" type="noConversion"/>
  </si>
  <si>
    <t>권장섭취량</t>
    <phoneticPr fontId="1" type="noConversion"/>
  </si>
  <si>
    <t>미량 무기질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</si>
  <si>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</si>
  <si>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</si>
  <si>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</si>
  <si>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</si>
  <si>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몰리브덴</t>
    <phoneticPr fontId="1" type="noConversion"/>
  </si>
  <si>
    <t>섭취량</t>
    <phoneticPr fontId="1" type="noConversion"/>
  </si>
  <si>
    <t>상한섭취량</t>
    <phoneticPr fontId="1" type="noConversion"/>
  </si>
  <si>
    <t>크롬(ug/일)</t>
    <phoneticPr fontId="1" type="noConversion"/>
  </si>
  <si>
    <t>H1901038</t>
  </si>
  <si>
    <t>이혜원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</si>
</sst>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49.192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508176"/>
        <c:axId val="537510920"/>
      </c:barChart>
      <c:catAx>
        <c:axId val="537508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510920"/>
        <c:crosses val="autoZero"/>
        <c:auto val="1"/>
        <c:lblAlgn val="ctr"/>
        <c:lblOffset val="100"/>
        <c:noMultiLvlLbl val="0"/>
      </c:catAx>
      <c:valAx>
        <c:axId val="537510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508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2.6336879999999998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357640"/>
        <c:axId val="537359208"/>
      </c:barChart>
      <c:catAx>
        <c:axId val="537357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359208"/>
        <c:crosses val="autoZero"/>
        <c:auto val="1"/>
        <c:lblAlgn val="ctr"/>
        <c:lblOffset val="100"/>
        <c:noMultiLvlLbl val="0"/>
      </c:catAx>
      <c:valAx>
        <c:axId val="537359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357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1.9690316999999999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645800"/>
        <c:axId val="520520248"/>
      </c:barChart>
      <c:catAx>
        <c:axId val="520645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520248"/>
        <c:crosses val="autoZero"/>
        <c:auto val="1"/>
        <c:lblAlgn val="ctr"/>
        <c:lblOffset val="100"/>
        <c:noMultiLvlLbl val="0"/>
      </c:catAx>
      <c:valAx>
        <c:axId val="520520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645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848.91485999999998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002912"/>
        <c:axId val="616999776"/>
      </c:barChart>
      <c:catAx>
        <c:axId val="617002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6999776"/>
        <c:crosses val="autoZero"/>
        <c:auto val="1"/>
        <c:lblAlgn val="ctr"/>
        <c:lblOffset val="100"/>
        <c:noMultiLvlLbl val="0"/>
      </c:catAx>
      <c:valAx>
        <c:axId val="616999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002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2235.9436000000001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003696"/>
        <c:axId val="617003304"/>
      </c:barChart>
      <c:catAx>
        <c:axId val="617003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003304"/>
        <c:crosses val="autoZero"/>
        <c:auto val="1"/>
        <c:lblAlgn val="ctr"/>
        <c:lblOffset val="100"/>
        <c:noMultiLvlLbl val="0"/>
      </c:catAx>
      <c:valAx>
        <c:axId val="61700330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003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105.98605000000001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000168"/>
        <c:axId val="617001344"/>
      </c:barChart>
      <c:catAx>
        <c:axId val="617000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001344"/>
        <c:crosses val="autoZero"/>
        <c:auto val="1"/>
        <c:lblAlgn val="ctr"/>
        <c:lblOffset val="100"/>
        <c:noMultiLvlLbl val="0"/>
      </c:catAx>
      <c:valAx>
        <c:axId val="617001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000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87.373869999999997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004088"/>
        <c:axId val="617000560"/>
      </c:barChart>
      <c:catAx>
        <c:axId val="617004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000560"/>
        <c:crosses val="autoZero"/>
        <c:auto val="1"/>
        <c:lblAlgn val="ctr"/>
        <c:lblOffset val="100"/>
        <c:noMultiLvlLbl val="0"/>
      </c:catAx>
      <c:valAx>
        <c:axId val="617000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004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7.5465400000000002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004480"/>
        <c:axId val="616998600"/>
      </c:barChart>
      <c:catAx>
        <c:axId val="617004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6998600"/>
        <c:crosses val="autoZero"/>
        <c:auto val="1"/>
        <c:lblAlgn val="ctr"/>
        <c:lblOffset val="100"/>
        <c:noMultiLvlLbl val="0"/>
      </c:catAx>
      <c:valAx>
        <c:axId val="6169986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004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746.21900000000005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6997032"/>
        <c:axId val="616997424"/>
      </c:barChart>
      <c:catAx>
        <c:axId val="616997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6997424"/>
        <c:crosses val="autoZero"/>
        <c:auto val="1"/>
        <c:lblAlgn val="ctr"/>
        <c:lblOffset val="100"/>
        <c:noMultiLvlLbl val="0"/>
      </c:catAx>
      <c:valAx>
        <c:axId val="61699742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6997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1.7385906E-2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001736"/>
        <c:axId val="639892680"/>
      </c:barChart>
      <c:catAx>
        <c:axId val="617001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9892680"/>
        <c:crosses val="autoZero"/>
        <c:auto val="1"/>
        <c:lblAlgn val="ctr"/>
        <c:lblOffset val="100"/>
        <c:noMultiLvlLbl val="0"/>
      </c:catAx>
      <c:valAx>
        <c:axId val="639892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001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2.2299774000000001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9890720"/>
        <c:axId val="639893464"/>
      </c:barChart>
      <c:catAx>
        <c:axId val="639890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9893464"/>
        <c:crosses val="autoZero"/>
        <c:auto val="1"/>
        <c:lblAlgn val="ctr"/>
        <c:lblOffset val="100"/>
        <c:noMultiLvlLbl val="0"/>
      </c:catAx>
      <c:valAx>
        <c:axId val="6398934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9890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19.507936000000001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511704"/>
        <c:axId val="537513272"/>
      </c:barChart>
      <c:catAx>
        <c:axId val="537511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513272"/>
        <c:crosses val="autoZero"/>
        <c:auto val="1"/>
        <c:lblAlgn val="ctr"/>
        <c:lblOffset val="100"/>
        <c:noMultiLvlLbl val="0"/>
      </c:catAx>
      <c:valAx>
        <c:axId val="537513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511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142.48278999999999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9893072"/>
        <c:axId val="639896600"/>
      </c:barChart>
      <c:catAx>
        <c:axId val="639893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9896600"/>
        <c:crosses val="autoZero"/>
        <c:auto val="1"/>
        <c:lblAlgn val="ctr"/>
        <c:lblOffset val="100"/>
        <c:noMultiLvlLbl val="0"/>
      </c:catAx>
      <c:valAx>
        <c:axId val="639896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9893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61.018692000000001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9895032"/>
        <c:axId val="639894640"/>
      </c:barChart>
      <c:catAx>
        <c:axId val="639895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9894640"/>
        <c:crosses val="autoZero"/>
        <c:auto val="1"/>
        <c:lblAlgn val="ctr"/>
        <c:lblOffset val="100"/>
        <c:noMultiLvlLbl val="0"/>
      </c:catAx>
      <c:valAx>
        <c:axId val="639894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9895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7.3049999999999997</c:v>
                </c:pt>
                <c:pt idx="1">
                  <c:v>13.656000000000001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39893856"/>
        <c:axId val="639891112"/>
      </c:barChart>
      <c:catAx>
        <c:axId val="639893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9891112"/>
        <c:crosses val="autoZero"/>
        <c:auto val="1"/>
        <c:lblAlgn val="ctr"/>
        <c:lblOffset val="100"/>
        <c:noMultiLvlLbl val="0"/>
      </c:catAx>
      <c:valAx>
        <c:axId val="639891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9893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6.6672143999999998</c:v>
                </c:pt>
                <c:pt idx="1">
                  <c:v>7.8435610000000002</c:v>
                </c:pt>
                <c:pt idx="2">
                  <c:v>8.5406099999999991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402.19128000000001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9889936"/>
        <c:axId val="639890328"/>
      </c:barChart>
      <c:catAx>
        <c:axId val="639889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9890328"/>
        <c:crosses val="autoZero"/>
        <c:auto val="1"/>
        <c:lblAlgn val="ctr"/>
        <c:lblOffset val="100"/>
        <c:noMultiLvlLbl val="0"/>
      </c:catAx>
      <c:valAx>
        <c:axId val="6398903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9889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14.583952999999999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9891896"/>
        <c:axId val="639894248"/>
      </c:barChart>
      <c:catAx>
        <c:axId val="639891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9894248"/>
        <c:crosses val="autoZero"/>
        <c:auto val="1"/>
        <c:lblAlgn val="ctr"/>
        <c:lblOffset val="100"/>
        <c:noMultiLvlLbl val="0"/>
      </c:catAx>
      <c:valAx>
        <c:axId val="639894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9891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67.102000000000004</c:v>
                </c:pt>
                <c:pt idx="1">
                  <c:v>13.09</c:v>
                </c:pt>
                <c:pt idx="2">
                  <c:v>19.808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89859760"/>
        <c:axId val="689861328"/>
      </c:barChart>
      <c:catAx>
        <c:axId val="689859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9861328"/>
        <c:crosses val="autoZero"/>
        <c:auto val="1"/>
        <c:lblAlgn val="ctr"/>
        <c:lblOffset val="100"/>
        <c:noMultiLvlLbl val="0"/>
      </c:catAx>
      <c:valAx>
        <c:axId val="689861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9859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1157.0346999999999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9862504"/>
        <c:axId val="689861720"/>
      </c:barChart>
      <c:catAx>
        <c:axId val="689862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9861720"/>
        <c:crosses val="autoZero"/>
        <c:auto val="1"/>
        <c:lblAlgn val="ctr"/>
        <c:lblOffset val="100"/>
        <c:noMultiLvlLbl val="0"/>
      </c:catAx>
      <c:valAx>
        <c:axId val="6898617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9862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95.255899999999997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9864072"/>
        <c:axId val="689862112"/>
      </c:barChart>
      <c:catAx>
        <c:axId val="689864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9862112"/>
        <c:crosses val="autoZero"/>
        <c:auto val="1"/>
        <c:lblAlgn val="ctr"/>
        <c:lblOffset val="100"/>
        <c:noMultiLvlLbl val="0"/>
      </c:catAx>
      <c:valAx>
        <c:axId val="689862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9864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476.88535000000002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9862896"/>
        <c:axId val="689863288"/>
      </c:barChart>
      <c:catAx>
        <c:axId val="689862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9863288"/>
        <c:crosses val="autoZero"/>
        <c:auto val="1"/>
        <c:lblAlgn val="ctr"/>
        <c:lblOffset val="100"/>
        <c:noMultiLvlLbl val="0"/>
      </c:catAx>
      <c:valAx>
        <c:axId val="689863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9862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1.6668847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506216"/>
        <c:axId val="537507392"/>
      </c:barChart>
      <c:catAx>
        <c:axId val="537506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507392"/>
        <c:crosses val="autoZero"/>
        <c:auto val="1"/>
        <c:lblAlgn val="ctr"/>
        <c:lblOffset val="100"/>
        <c:noMultiLvlLbl val="0"/>
      </c:catAx>
      <c:valAx>
        <c:axId val="537507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506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4100.4960000000001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9856624"/>
        <c:axId val="689858192"/>
      </c:barChart>
      <c:catAx>
        <c:axId val="689856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9858192"/>
        <c:crosses val="autoZero"/>
        <c:auto val="1"/>
        <c:lblAlgn val="ctr"/>
        <c:lblOffset val="100"/>
        <c:noMultiLvlLbl val="0"/>
      </c:catAx>
      <c:valAx>
        <c:axId val="689858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9856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11.938623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9858584"/>
        <c:axId val="689860936"/>
      </c:barChart>
      <c:catAx>
        <c:axId val="689858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9860936"/>
        <c:crosses val="autoZero"/>
        <c:auto val="1"/>
        <c:lblAlgn val="ctr"/>
        <c:lblOffset val="100"/>
        <c:noMultiLvlLbl val="0"/>
      </c:catAx>
      <c:valAx>
        <c:axId val="689860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9858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1.4408158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9859368"/>
        <c:axId val="689658112"/>
      </c:barChart>
      <c:catAx>
        <c:axId val="689859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9658112"/>
        <c:crosses val="autoZero"/>
        <c:auto val="1"/>
        <c:lblAlgn val="ctr"/>
        <c:lblOffset val="100"/>
        <c:noMultiLvlLbl val="0"/>
      </c:catAx>
      <c:valAx>
        <c:axId val="689658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9859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212.97047000000001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358032"/>
        <c:axId val="537354504"/>
      </c:barChart>
      <c:catAx>
        <c:axId val="537358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354504"/>
        <c:crosses val="autoZero"/>
        <c:auto val="1"/>
        <c:lblAlgn val="ctr"/>
        <c:lblOffset val="100"/>
        <c:noMultiLvlLbl val="0"/>
      </c:catAx>
      <c:valAx>
        <c:axId val="537354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358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1.0588837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360776"/>
        <c:axId val="537356072"/>
      </c:barChart>
      <c:catAx>
        <c:axId val="537360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356072"/>
        <c:crosses val="autoZero"/>
        <c:auto val="1"/>
        <c:lblAlgn val="ctr"/>
        <c:lblOffset val="100"/>
        <c:noMultiLvlLbl val="0"/>
      </c:catAx>
      <c:valAx>
        <c:axId val="5373560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360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10.5591135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353720"/>
        <c:axId val="537359600"/>
      </c:barChart>
      <c:catAx>
        <c:axId val="537353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359600"/>
        <c:crosses val="autoZero"/>
        <c:auto val="1"/>
        <c:lblAlgn val="ctr"/>
        <c:lblOffset val="100"/>
        <c:noMultiLvlLbl val="0"/>
      </c:catAx>
      <c:valAx>
        <c:axId val="537359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353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1.4408158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356464"/>
        <c:axId val="537354112"/>
      </c:barChart>
      <c:catAx>
        <c:axId val="537356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354112"/>
        <c:crosses val="autoZero"/>
        <c:auto val="1"/>
        <c:lblAlgn val="ctr"/>
        <c:lblOffset val="100"/>
        <c:noMultiLvlLbl val="0"/>
      </c:catAx>
      <c:valAx>
        <c:axId val="537354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356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398.06484999999998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360384"/>
        <c:axId val="537355680"/>
      </c:barChart>
      <c:catAx>
        <c:axId val="537360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355680"/>
        <c:crosses val="autoZero"/>
        <c:auto val="1"/>
        <c:lblAlgn val="ctr"/>
        <c:lblOffset val="100"/>
        <c:noMultiLvlLbl val="0"/>
      </c:catAx>
      <c:valAx>
        <c:axId val="537355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360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11.725834000000001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356856"/>
        <c:axId val="537354896"/>
      </c:barChart>
      <c:catAx>
        <c:axId val="537356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354896"/>
        <c:crosses val="autoZero"/>
        <c:auto val="1"/>
        <c:lblAlgn val="ctr"/>
        <c:lblOffset val="100"/>
        <c:noMultiLvlLbl val="0"/>
      </c:catAx>
      <c:valAx>
        <c:axId val="537354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356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이혜원, ID : H1901038)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12월 28일 10:59:21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1600</v>
      </c>
      <c r="C6" s="59">
        <f>'DRIs DATA 입력'!C6</f>
        <v>1157.0346999999999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49.192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19.507936000000001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67.102000000000004</v>
      </c>
      <c r="G8" s="59">
        <f>'DRIs DATA 입력'!G8</f>
        <v>13.09</v>
      </c>
      <c r="H8" s="59">
        <f>'DRIs DATA 입력'!H8</f>
        <v>19.808</v>
      </c>
      <c r="I8" s="46"/>
      <c r="J8" s="59" t="s">
        <v>216</v>
      </c>
      <c r="K8" s="59">
        <f>'DRIs DATA 입력'!K8</f>
        <v>7.3049999999999997</v>
      </c>
      <c r="L8" s="59">
        <f>'DRIs DATA 입력'!L8</f>
        <v>13.656000000000001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402.19128000000001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14.583952999999999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1.6668847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212.97047000000001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95.255899999999997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1.2440420000000001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1.0588837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10.5591135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1.4408158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398.06484999999998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11.725834000000001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2.6336879999999998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1.9690316999999999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476.88535000000002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848.91485999999998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4100.4960000000001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2235.9436000000001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105.98605000000001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87.373869999999997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11.938623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7.5465400000000002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746.21900000000005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1.7385906E-2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2.2299774000000001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142.48278999999999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61.018692000000001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55" sqref="I55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296</v>
      </c>
      <c r="B1" s="61" t="s">
        <v>311</v>
      </c>
      <c r="G1" s="62" t="s">
        <v>297</v>
      </c>
      <c r="H1" s="61" t="s">
        <v>312</v>
      </c>
    </row>
    <row r="3" spans="1:27" x14ac:dyDescent="0.3">
      <c r="A3" s="71" t="s">
        <v>313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314</v>
      </c>
      <c r="B4" s="69"/>
      <c r="C4" s="69"/>
      <c r="E4" s="66" t="s">
        <v>299</v>
      </c>
      <c r="F4" s="67"/>
      <c r="G4" s="67"/>
      <c r="H4" s="68"/>
      <c r="J4" s="66" t="s">
        <v>300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315</v>
      </c>
      <c r="V4" s="69"/>
      <c r="W4" s="69"/>
      <c r="X4" s="69"/>
      <c r="Y4" s="69"/>
      <c r="Z4" s="69"/>
    </row>
    <row r="5" spans="1:27" x14ac:dyDescent="0.3">
      <c r="A5" s="65"/>
      <c r="B5" s="65" t="s">
        <v>301</v>
      </c>
      <c r="C5" s="65" t="s">
        <v>316</v>
      </c>
      <c r="E5" s="65"/>
      <c r="F5" s="65" t="s">
        <v>317</v>
      </c>
      <c r="G5" s="65" t="s">
        <v>302</v>
      </c>
      <c r="H5" s="65" t="s">
        <v>46</v>
      </c>
      <c r="J5" s="65"/>
      <c r="K5" s="65" t="s">
        <v>303</v>
      </c>
      <c r="L5" s="65" t="s">
        <v>318</v>
      </c>
      <c r="N5" s="65"/>
      <c r="O5" s="65" t="s">
        <v>319</v>
      </c>
      <c r="P5" s="65" t="s">
        <v>277</v>
      </c>
      <c r="Q5" s="65" t="s">
        <v>287</v>
      </c>
      <c r="R5" s="65" t="s">
        <v>320</v>
      </c>
      <c r="S5" s="65" t="s">
        <v>286</v>
      </c>
      <c r="U5" s="65"/>
      <c r="V5" s="65" t="s">
        <v>319</v>
      </c>
      <c r="W5" s="65" t="s">
        <v>277</v>
      </c>
      <c r="X5" s="65" t="s">
        <v>287</v>
      </c>
      <c r="Y5" s="65" t="s">
        <v>288</v>
      </c>
      <c r="Z5" s="65" t="s">
        <v>316</v>
      </c>
    </row>
    <row r="6" spans="1:27" x14ac:dyDescent="0.3">
      <c r="A6" s="65" t="s">
        <v>298</v>
      </c>
      <c r="B6" s="65">
        <v>1600</v>
      </c>
      <c r="C6" s="65">
        <v>1157.0346999999999</v>
      </c>
      <c r="E6" s="65" t="s">
        <v>304</v>
      </c>
      <c r="F6" s="65">
        <v>55</v>
      </c>
      <c r="G6" s="65">
        <v>15</v>
      </c>
      <c r="H6" s="65">
        <v>7</v>
      </c>
      <c r="J6" s="65" t="s">
        <v>321</v>
      </c>
      <c r="K6" s="65">
        <v>0.1</v>
      </c>
      <c r="L6" s="65">
        <v>4</v>
      </c>
      <c r="N6" s="65" t="s">
        <v>305</v>
      </c>
      <c r="O6" s="65">
        <v>40</v>
      </c>
      <c r="P6" s="65">
        <v>45</v>
      </c>
      <c r="Q6" s="65">
        <v>0</v>
      </c>
      <c r="R6" s="65">
        <v>0</v>
      </c>
      <c r="S6" s="65">
        <v>49.192</v>
      </c>
      <c r="U6" s="65" t="s">
        <v>322</v>
      </c>
      <c r="V6" s="65">
        <v>0</v>
      </c>
      <c r="W6" s="65">
        <v>0</v>
      </c>
      <c r="X6" s="65">
        <v>20</v>
      </c>
      <c r="Y6" s="65">
        <v>0</v>
      </c>
      <c r="Z6" s="65">
        <v>19.507936000000001</v>
      </c>
    </row>
    <row r="7" spans="1:27" x14ac:dyDescent="0.3">
      <c r="E7" s="65" t="s">
        <v>306</v>
      </c>
      <c r="F7" s="65">
        <v>65</v>
      </c>
      <c r="G7" s="65">
        <v>30</v>
      </c>
      <c r="H7" s="65">
        <v>20</v>
      </c>
      <c r="J7" s="65" t="s">
        <v>323</v>
      </c>
      <c r="K7" s="65">
        <v>1</v>
      </c>
      <c r="L7" s="65">
        <v>10</v>
      </c>
    </row>
    <row r="8" spans="1:27" x14ac:dyDescent="0.3">
      <c r="E8" s="65" t="s">
        <v>307</v>
      </c>
      <c r="F8" s="65">
        <v>67.102000000000004</v>
      </c>
      <c r="G8" s="65">
        <v>13.09</v>
      </c>
      <c r="H8" s="65">
        <v>19.808</v>
      </c>
      <c r="J8" s="65" t="s">
        <v>307</v>
      </c>
      <c r="K8" s="65">
        <v>7.3049999999999997</v>
      </c>
      <c r="L8" s="65">
        <v>13.656000000000001</v>
      </c>
    </row>
    <row r="13" spans="1:27" x14ac:dyDescent="0.3">
      <c r="A13" s="70" t="s">
        <v>324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289</v>
      </c>
      <c r="B14" s="69"/>
      <c r="C14" s="69"/>
      <c r="D14" s="69"/>
      <c r="E14" s="69"/>
      <c r="F14" s="69"/>
      <c r="H14" s="69" t="s">
        <v>290</v>
      </c>
      <c r="I14" s="69"/>
      <c r="J14" s="69"/>
      <c r="K14" s="69"/>
      <c r="L14" s="69"/>
      <c r="M14" s="69"/>
      <c r="O14" s="69" t="s">
        <v>325</v>
      </c>
      <c r="P14" s="69"/>
      <c r="Q14" s="69"/>
      <c r="R14" s="69"/>
      <c r="S14" s="69"/>
      <c r="T14" s="69"/>
      <c r="V14" s="69" t="s">
        <v>291</v>
      </c>
      <c r="W14" s="69"/>
      <c r="X14" s="69"/>
      <c r="Y14" s="69"/>
      <c r="Z14" s="69"/>
      <c r="AA14" s="69"/>
    </row>
    <row r="15" spans="1:27" x14ac:dyDescent="0.3">
      <c r="A15" s="65"/>
      <c r="B15" s="65" t="s">
        <v>276</v>
      </c>
      <c r="C15" s="65" t="s">
        <v>277</v>
      </c>
      <c r="D15" s="65" t="s">
        <v>287</v>
      </c>
      <c r="E15" s="65" t="s">
        <v>288</v>
      </c>
      <c r="F15" s="65" t="s">
        <v>286</v>
      </c>
      <c r="H15" s="65"/>
      <c r="I15" s="65" t="s">
        <v>276</v>
      </c>
      <c r="J15" s="65" t="s">
        <v>326</v>
      </c>
      <c r="K15" s="65" t="s">
        <v>327</v>
      </c>
      <c r="L15" s="65" t="s">
        <v>328</v>
      </c>
      <c r="M15" s="65" t="s">
        <v>286</v>
      </c>
      <c r="O15" s="65"/>
      <c r="P15" s="65" t="s">
        <v>276</v>
      </c>
      <c r="Q15" s="65" t="s">
        <v>329</v>
      </c>
      <c r="R15" s="65" t="s">
        <v>327</v>
      </c>
      <c r="S15" s="65" t="s">
        <v>288</v>
      </c>
      <c r="T15" s="65" t="s">
        <v>286</v>
      </c>
      <c r="V15" s="65"/>
      <c r="W15" s="65" t="s">
        <v>276</v>
      </c>
      <c r="X15" s="65" t="s">
        <v>329</v>
      </c>
      <c r="Y15" s="65" t="s">
        <v>287</v>
      </c>
      <c r="Z15" s="65" t="s">
        <v>288</v>
      </c>
      <c r="AA15" s="65" t="s">
        <v>330</v>
      </c>
    </row>
    <row r="16" spans="1:27" x14ac:dyDescent="0.3">
      <c r="A16" s="65" t="s">
        <v>331</v>
      </c>
      <c r="B16" s="65">
        <v>410</v>
      </c>
      <c r="C16" s="65">
        <v>550</v>
      </c>
      <c r="D16" s="65">
        <v>0</v>
      </c>
      <c r="E16" s="65">
        <v>3000</v>
      </c>
      <c r="F16" s="65">
        <v>402.19128000000001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14.583952999999999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1.6668847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212.97047000000001</v>
      </c>
    </row>
    <row r="23" spans="1:62" x14ac:dyDescent="0.3">
      <c r="A23" s="70" t="s">
        <v>292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332</v>
      </c>
      <c r="B24" s="69"/>
      <c r="C24" s="69"/>
      <c r="D24" s="69"/>
      <c r="E24" s="69"/>
      <c r="F24" s="69"/>
      <c r="H24" s="69" t="s">
        <v>333</v>
      </c>
      <c r="I24" s="69"/>
      <c r="J24" s="69"/>
      <c r="K24" s="69"/>
      <c r="L24" s="69"/>
      <c r="M24" s="69"/>
      <c r="O24" s="69" t="s">
        <v>293</v>
      </c>
      <c r="P24" s="69"/>
      <c r="Q24" s="69"/>
      <c r="R24" s="69"/>
      <c r="S24" s="69"/>
      <c r="T24" s="69"/>
      <c r="V24" s="69" t="s">
        <v>278</v>
      </c>
      <c r="W24" s="69"/>
      <c r="X24" s="69"/>
      <c r="Y24" s="69"/>
      <c r="Z24" s="69"/>
      <c r="AA24" s="69"/>
      <c r="AC24" s="69" t="s">
        <v>334</v>
      </c>
      <c r="AD24" s="69"/>
      <c r="AE24" s="69"/>
      <c r="AF24" s="69"/>
      <c r="AG24" s="69"/>
      <c r="AH24" s="69"/>
      <c r="AJ24" s="69" t="s">
        <v>335</v>
      </c>
      <c r="AK24" s="69"/>
      <c r="AL24" s="69"/>
      <c r="AM24" s="69"/>
      <c r="AN24" s="69"/>
      <c r="AO24" s="69"/>
      <c r="AQ24" s="69" t="s">
        <v>336</v>
      </c>
      <c r="AR24" s="69"/>
      <c r="AS24" s="69"/>
      <c r="AT24" s="69"/>
      <c r="AU24" s="69"/>
      <c r="AV24" s="69"/>
      <c r="AX24" s="69" t="s">
        <v>337</v>
      </c>
      <c r="AY24" s="69"/>
      <c r="AZ24" s="69"/>
      <c r="BA24" s="69"/>
      <c r="BB24" s="69"/>
      <c r="BC24" s="69"/>
      <c r="BE24" s="69" t="s">
        <v>279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276</v>
      </c>
      <c r="C25" s="65" t="s">
        <v>326</v>
      </c>
      <c r="D25" s="65" t="s">
        <v>287</v>
      </c>
      <c r="E25" s="65" t="s">
        <v>320</v>
      </c>
      <c r="F25" s="65" t="s">
        <v>286</v>
      </c>
      <c r="H25" s="65"/>
      <c r="I25" s="65" t="s">
        <v>276</v>
      </c>
      <c r="J25" s="65" t="s">
        <v>277</v>
      </c>
      <c r="K25" s="65" t="s">
        <v>338</v>
      </c>
      <c r="L25" s="65" t="s">
        <v>288</v>
      </c>
      <c r="M25" s="65" t="s">
        <v>286</v>
      </c>
      <c r="O25" s="65"/>
      <c r="P25" s="65" t="s">
        <v>276</v>
      </c>
      <c r="Q25" s="65" t="s">
        <v>329</v>
      </c>
      <c r="R25" s="65" t="s">
        <v>287</v>
      </c>
      <c r="S25" s="65" t="s">
        <v>288</v>
      </c>
      <c r="T25" s="65" t="s">
        <v>286</v>
      </c>
      <c r="V25" s="65"/>
      <c r="W25" s="65" t="s">
        <v>276</v>
      </c>
      <c r="X25" s="65" t="s">
        <v>329</v>
      </c>
      <c r="Y25" s="65" t="s">
        <v>287</v>
      </c>
      <c r="Z25" s="65" t="s">
        <v>288</v>
      </c>
      <c r="AA25" s="65" t="s">
        <v>316</v>
      </c>
      <c r="AC25" s="65"/>
      <c r="AD25" s="65" t="s">
        <v>319</v>
      </c>
      <c r="AE25" s="65" t="s">
        <v>277</v>
      </c>
      <c r="AF25" s="65" t="s">
        <v>287</v>
      </c>
      <c r="AG25" s="65" t="s">
        <v>320</v>
      </c>
      <c r="AH25" s="65" t="s">
        <v>286</v>
      </c>
      <c r="AJ25" s="65"/>
      <c r="AK25" s="65" t="s">
        <v>339</v>
      </c>
      <c r="AL25" s="65" t="s">
        <v>277</v>
      </c>
      <c r="AM25" s="65" t="s">
        <v>287</v>
      </c>
      <c r="AN25" s="65" t="s">
        <v>288</v>
      </c>
      <c r="AO25" s="65" t="s">
        <v>286</v>
      </c>
      <c r="AQ25" s="65"/>
      <c r="AR25" s="65" t="s">
        <v>319</v>
      </c>
      <c r="AS25" s="65" t="s">
        <v>329</v>
      </c>
      <c r="AT25" s="65" t="s">
        <v>287</v>
      </c>
      <c r="AU25" s="65" t="s">
        <v>320</v>
      </c>
      <c r="AV25" s="65" t="s">
        <v>286</v>
      </c>
      <c r="AX25" s="65"/>
      <c r="AY25" s="65" t="s">
        <v>276</v>
      </c>
      <c r="AZ25" s="65" t="s">
        <v>277</v>
      </c>
      <c r="BA25" s="65" t="s">
        <v>287</v>
      </c>
      <c r="BB25" s="65" t="s">
        <v>320</v>
      </c>
      <c r="BC25" s="65" t="s">
        <v>286</v>
      </c>
      <c r="BE25" s="65"/>
      <c r="BF25" s="65" t="s">
        <v>276</v>
      </c>
      <c r="BG25" s="65" t="s">
        <v>329</v>
      </c>
      <c r="BH25" s="65" t="s">
        <v>287</v>
      </c>
      <c r="BI25" s="65" t="s">
        <v>320</v>
      </c>
      <c r="BJ25" s="65" t="s">
        <v>286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95.255899999999997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1.2440420000000001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1.0588837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10.5591135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1.4408158</v>
      </c>
      <c r="AJ26" s="65" t="s">
        <v>308</v>
      </c>
      <c r="AK26" s="65">
        <v>320</v>
      </c>
      <c r="AL26" s="65">
        <v>400</v>
      </c>
      <c r="AM26" s="65">
        <v>0</v>
      </c>
      <c r="AN26" s="65">
        <v>1000</v>
      </c>
      <c r="AO26" s="65">
        <v>398.06484999999998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11.725834000000001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2.6336879999999998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1.9690316999999999</v>
      </c>
    </row>
    <row r="33" spans="1:68" x14ac:dyDescent="0.3">
      <c r="A33" s="70" t="s">
        <v>340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341</v>
      </c>
      <c r="B34" s="69"/>
      <c r="C34" s="69"/>
      <c r="D34" s="69"/>
      <c r="E34" s="69"/>
      <c r="F34" s="69"/>
      <c r="H34" s="69" t="s">
        <v>280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281</v>
      </c>
      <c r="W34" s="69"/>
      <c r="X34" s="69"/>
      <c r="Y34" s="69"/>
      <c r="Z34" s="69"/>
      <c r="AA34" s="69"/>
      <c r="AC34" s="69" t="s">
        <v>310</v>
      </c>
      <c r="AD34" s="69"/>
      <c r="AE34" s="69"/>
      <c r="AF34" s="69"/>
      <c r="AG34" s="69"/>
      <c r="AH34" s="69"/>
      <c r="AJ34" s="69" t="s">
        <v>342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319</v>
      </c>
      <c r="C35" s="65" t="s">
        <v>277</v>
      </c>
      <c r="D35" s="65" t="s">
        <v>338</v>
      </c>
      <c r="E35" s="65" t="s">
        <v>288</v>
      </c>
      <c r="F35" s="65" t="s">
        <v>286</v>
      </c>
      <c r="H35" s="65"/>
      <c r="I35" s="65" t="s">
        <v>276</v>
      </c>
      <c r="J35" s="65" t="s">
        <v>329</v>
      </c>
      <c r="K35" s="65" t="s">
        <v>287</v>
      </c>
      <c r="L35" s="65" t="s">
        <v>288</v>
      </c>
      <c r="M35" s="65" t="s">
        <v>286</v>
      </c>
      <c r="O35" s="65"/>
      <c r="P35" s="65" t="s">
        <v>276</v>
      </c>
      <c r="Q35" s="65" t="s">
        <v>277</v>
      </c>
      <c r="R35" s="65" t="s">
        <v>287</v>
      </c>
      <c r="S35" s="65" t="s">
        <v>320</v>
      </c>
      <c r="T35" s="65" t="s">
        <v>286</v>
      </c>
      <c r="V35" s="65"/>
      <c r="W35" s="65" t="s">
        <v>343</v>
      </c>
      <c r="X35" s="65" t="s">
        <v>277</v>
      </c>
      <c r="Y35" s="65" t="s">
        <v>338</v>
      </c>
      <c r="Z35" s="65" t="s">
        <v>320</v>
      </c>
      <c r="AA35" s="65" t="s">
        <v>286</v>
      </c>
      <c r="AC35" s="65"/>
      <c r="AD35" s="65" t="s">
        <v>276</v>
      </c>
      <c r="AE35" s="65" t="s">
        <v>277</v>
      </c>
      <c r="AF35" s="65" t="s">
        <v>287</v>
      </c>
      <c r="AG35" s="65" t="s">
        <v>328</v>
      </c>
      <c r="AH35" s="65" t="s">
        <v>286</v>
      </c>
      <c r="AJ35" s="65"/>
      <c r="AK35" s="65" t="s">
        <v>276</v>
      </c>
      <c r="AL35" s="65" t="s">
        <v>344</v>
      </c>
      <c r="AM35" s="65" t="s">
        <v>287</v>
      </c>
      <c r="AN35" s="65" t="s">
        <v>320</v>
      </c>
      <c r="AO35" s="65" t="s">
        <v>286</v>
      </c>
    </row>
    <row r="36" spans="1:68" x14ac:dyDescent="0.3">
      <c r="A36" s="65" t="s">
        <v>17</v>
      </c>
      <c r="B36" s="65">
        <v>560</v>
      </c>
      <c r="C36" s="65">
        <v>800</v>
      </c>
      <c r="D36" s="65">
        <v>0</v>
      </c>
      <c r="E36" s="65">
        <v>2000</v>
      </c>
      <c r="F36" s="65">
        <v>476.88535000000002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848.91485999999998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4100.4960000000001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2235.9436000000001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105.98605000000001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87.373869999999997</v>
      </c>
    </row>
    <row r="43" spans="1:68" x14ac:dyDescent="0.3">
      <c r="A43" s="70" t="s">
        <v>345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282</v>
      </c>
      <c r="B44" s="69"/>
      <c r="C44" s="69"/>
      <c r="D44" s="69"/>
      <c r="E44" s="69"/>
      <c r="F44" s="69"/>
      <c r="H44" s="69" t="s">
        <v>283</v>
      </c>
      <c r="I44" s="69"/>
      <c r="J44" s="69"/>
      <c r="K44" s="69"/>
      <c r="L44" s="69"/>
      <c r="M44" s="69"/>
      <c r="O44" s="69" t="s">
        <v>346</v>
      </c>
      <c r="P44" s="69"/>
      <c r="Q44" s="69"/>
      <c r="R44" s="69"/>
      <c r="S44" s="69"/>
      <c r="T44" s="69"/>
      <c r="V44" s="69" t="s">
        <v>347</v>
      </c>
      <c r="W44" s="69"/>
      <c r="X44" s="69"/>
      <c r="Y44" s="69"/>
      <c r="Z44" s="69"/>
      <c r="AA44" s="69"/>
      <c r="AC44" s="69" t="s">
        <v>348</v>
      </c>
      <c r="AD44" s="69"/>
      <c r="AE44" s="69"/>
      <c r="AF44" s="69"/>
      <c r="AG44" s="69"/>
      <c r="AH44" s="69"/>
      <c r="AJ44" s="69" t="s">
        <v>349</v>
      </c>
      <c r="AK44" s="69"/>
      <c r="AL44" s="69"/>
      <c r="AM44" s="69"/>
      <c r="AN44" s="69"/>
      <c r="AO44" s="69"/>
      <c r="AQ44" s="69" t="s">
        <v>284</v>
      </c>
      <c r="AR44" s="69"/>
      <c r="AS44" s="69"/>
      <c r="AT44" s="69"/>
      <c r="AU44" s="69"/>
      <c r="AV44" s="69"/>
      <c r="AX44" s="69" t="s">
        <v>350</v>
      </c>
      <c r="AY44" s="69"/>
      <c r="AZ44" s="69"/>
      <c r="BA44" s="69"/>
      <c r="BB44" s="69"/>
      <c r="BC44" s="69"/>
      <c r="BE44" s="69" t="s">
        <v>294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276</v>
      </c>
      <c r="C45" s="65" t="s">
        <v>277</v>
      </c>
      <c r="D45" s="65" t="s">
        <v>287</v>
      </c>
      <c r="E45" s="65" t="s">
        <v>320</v>
      </c>
      <c r="F45" s="65" t="s">
        <v>351</v>
      </c>
      <c r="H45" s="65"/>
      <c r="I45" s="65" t="s">
        <v>319</v>
      </c>
      <c r="J45" s="65" t="s">
        <v>277</v>
      </c>
      <c r="K45" s="65" t="s">
        <v>338</v>
      </c>
      <c r="L45" s="65" t="s">
        <v>288</v>
      </c>
      <c r="M45" s="65" t="s">
        <v>286</v>
      </c>
      <c r="O45" s="65"/>
      <c r="P45" s="65" t="s">
        <v>276</v>
      </c>
      <c r="Q45" s="65" t="s">
        <v>329</v>
      </c>
      <c r="R45" s="65" t="s">
        <v>338</v>
      </c>
      <c r="S45" s="65" t="s">
        <v>352</v>
      </c>
      <c r="T45" s="65" t="s">
        <v>286</v>
      </c>
      <c r="V45" s="65"/>
      <c r="W45" s="65" t="s">
        <v>276</v>
      </c>
      <c r="X45" s="65" t="s">
        <v>277</v>
      </c>
      <c r="Y45" s="65" t="s">
        <v>287</v>
      </c>
      <c r="Z45" s="65" t="s">
        <v>288</v>
      </c>
      <c r="AA45" s="65" t="s">
        <v>286</v>
      </c>
      <c r="AC45" s="65"/>
      <c r="AD45" s="65" t="s">
        <v>276</v>
      </c>
      <c r="AE45" s="65" t="s">
        <v>277</v>
      </c>
      <c r="AF45" s="65" t="s">
        <v>287</v>
      </c>
      <c r="AG45" s="65" t="s">
        <v>288</v>
      </c>
      <c r="AH45" s="65" t="s">
        <v>286</v>
      </c>
      <c r="AJ45" s="65"/>
      <c r="AK45" s="65" t="s">
        <v>276</v>
      </c>
      <c r="AL45" s="65" t="s">
        <v>329</v>
      </c>
      <c r="AM45" s="65" t="s">
        <v>287</v>
      </c>
      <c r="AN45" s="65" t="s">
        <v>288</v>
      </c>
      <c r="AO45" s="65" t="s">
        <v>286</v>
      </c>
      <c r="AQ45" s="65"/>
      <c r="AR45" s="65" t="s">
        <v>276</v>
      </c>
      <c r="AS45" s="65" t="s">
        <v>277</v>
      </c>
      <c r="AT45" s="65" t="s">
        <v>287</v>
      </c>
      <c r="AU45" s="65" t="s">
        <v>320</v>
      </c>
      <c r="AV45" s="65" t="s">
        <v>286</v>
      </c>
      <c r="AX45" s="65"/>
      <c r="AY45" s="65" t="s">
        <v>343</v>
      </c>
      <c r="AZ45" s="65" t="s">
        <v>277</v>
      </c>
      <c r="BA45" s="65" t="s">
        <v>287</v>
      </c>
      <c r="BB45" s="65" t="s">
        <v>288</v>
      </c>
      <c r="BC45" s="65" t="s">
        <v>316</v>
      </c>
      <c r="BE45" s="65"/>
      <c r="BF45" s="65" t="s">
        <v>319</v>
      </c>
      <c r="BG45" s="65" t="s">
        <v>329</v>
      </c>
      <c r="BH45" s="65" t="s">
        <v>338</v>
      </c>
      <c r="BI45" s="65" t="s">
        <v>288</v>
      </c>
      <c r="BJ45" s="65" t="s">
        <v>286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11.938623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7.5465400000000002</v>
      </c>
      <c r="O46" s="65" t="s">
        <v>295</v>
      </c>
      <c r="P46" s="65">
        <v>600</v>
      </c>
      <c r="Q46" s="65">
        <v>800</v>
      </c>
      <c r="R46" s="65">
        <v>0</v>
      </c>
      <c r="S46" s="65">
        <v>10000</v>
      </c>
      <c r="T46" s="65">
        <v>746.21900000000005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1.7385906E-2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2.2299774000000001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142.48278999999999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61.018692000000001</v>
      </c>
      <c r="AX46" s="65" t="s">
        <v>285</v>
      </c>
      <c r="AY46" s="65"/>
      <c r="AZ46" s="65"/>
      <c r="BA46" s="65"/>
      <c r="BB46" s="65"/>
      <c r="BC46" s="65"/>
      <c r="BE46" s="65" t="s">
        <v>353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24" sqref="H24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354</v>
      </c>
      <c r="B2" s="61" t="s">
        <v>355</v>
      </c>
      <c r="C2" s="61" t="s">
        <v>309</v>
      </c>
      <c r="D2" s="61">
        <v>72</v>
      </c>
      <c r="E2" s="61">
        <v>1157.0346999999999</v>
      </c>
      <c r="F2" s="61">
        <v>166.64448999999999</v>
      </c>
      <c r="G2" s="61">
        <v>32.508180000000003</v>
      </c>
      <c r="H2" s="61">
        <v>20.177216999999999</v>
      </c>
      <c r="I2" s="61">
        <v>12.330959999999999</v>
      </c>
      <c r="J2" s="61">
        <v>49.192</v>
      </c>
      <c r="K2" s="61">
        <v>26.592485</v>
      </c>
      <c r="L2" s="61">
        <v>22.599516000000001</v>
      </c>
      <c r="M2" s="61">
        <v>19.507936000000001</v>
      </c>
      <c r="N2" s="61">
        <v>1.7561461</v>
      </c>
      <c r="O2" s="61">
        <v>8.6708180000000006</v>
      </c>
      <c r="P2" s="61">
        <v>726.86194</v>
      </c>
      <c r="Q2" s="61">
        <v>18.554317000000001</v>
      </c>
      <c r="R2" s="61">
        <v>402.19128000000001</v>
      </c>
      <c r="S2" s="61">
        <v>69.430840000000003</v>
      </c>
      <c r="T2" s="61">
        <v>3993.1257000000001</v>
      </c>
      <c r="U2" s="61">
        <v>1.6668847</v>
      </c>
      <c r="V2" s="61">
        <v>14.583952999999999</v>
      </c>
      <c r="W2" s="61">
        <v>212.97047000000001</v>
      </c>
      <c r="X2" s="61">
        <v>95.255899999999997</v>
      </c>
      <c r="Y2" s="61">
        <v>1.2440420000000001</v>
      </c>
      <c r="Z2" s="61">
        <v>1.0588837</v>
      </c>
      <c r="AA2" s="61">
        <v>10.5591135</v>
      </c>
      <c r="AB2" s="61">
        <v>1.4408158</v>
      </c>
      <c r="AC2" s="61">
        <v>398.06484999999998</v>
      </c>
      <c r="AD2" s="61">
        <v>11.725834000000001</v>
      </c>
      <c r="AE2" s="61">
        <v>2.6336879999999998</v>
      </c>
      <c r="AF2" s="61">
        <v>1.9690316999999999</v>
      </c>
      <c r="AG2" s="61">
        <v>476.88535000000002</v>
      </c>
      <c r="AH2" s="61">
        <v>276.39996000000002</v>
      </c>
      <c r="AI2" s="61">
        <v>200.48537999999999</v>
      </c>
      <c r="AJ2" s="61">
        <v>848.91485999999998</v>
      </c>
      <c r="AK2" s="61">
        <v>4100.4960000000001</v>
      </c>
      <c r="AL2" s="61">
        <v>105.98605000000001</v>
      </c>
      <c r="AM2" s="61">
        <v>2235.9436000000001</v>
      </c>
      <c r="AN2" s="61">
        <v>87.373869999999997</v>
      </c>
      <c r="AO2" s="61">
        <v>11.938623</v>
      </c>
      <c r="AP2" s="61">
        <v>9.0505399999999998</v>
      </c>
      <c r="AQ2" s="61">
        <v>2.8880832000000001</v>
      </c>
      <c r="AR2" s="61">
        <v>7.5465400000000002</v>
      </c>
      <c r="AS2" s="61">
        <v>746.21900000000005</v>
      </c>
      <c r="AT2" s="61">
        <v>1.7385906E-2</v>
      </c>
      <c r="AU2" s="61">
        <v>2.2299774000000001</v>
      </c>
      <c r="AV2" s="61">
        <v>142.48278999999999</v>
      </c>
      <c r="AW2" s="61">
        <v>61.018692000000001</v>
      </c>
      <c r="AX2" s="61">
        <v>0.12390639000000001</v>
      </c>
      <c r="AY2" s="61">
        <v>0.73238634999999996</v>
      </c>
      <c r="AZ2" s="61">
        <v>189.41380000000001</v>
      </c>
      <c r="BA2" s="61">
        <v>23.055427999999999</v>
      </c>
      <c r="BB2" s="61">
        <v>6.6672143999999998</v>
      </c>
      <c r="BC2" s="61">
        <v>7.8435610000000002</v>
      </c>
      <c r="BD2" s="61">
        <v>8.5406099999999991</v>
      </c>
      <c r="BE2" s="61">
        <v>0.44777587000000002</v>
      </c>
      <c r="BF2" s="61">
        <v>2.1644017999999998</v>
      </c>
      <c r="BG2" s="61">
        <v>1.3877448000000001E-2</v>
      </c>
      <c r="BH2" s="61">
        <v>1.7206308E-2</v>
      </c>
      <c r="BI2" s="61">
        <v>1.2676484999999999E-2</v>
      </c>
      <c r="BJ2" s="61">
        <v>4.4672183999999997E-2</v>
      </c>
      <c r="BK2" s="61">
        <v>1.067496E-3</v>
      </c>
      <c r="BL2" s="61">
        <v>0.18563275000000001</v>
      </c>
      <c r="BM2" s="61">
        <v>2.0963159</v>
      </c>
      <c r="BN2" s="61">
        <v>0.59417989999999998</v>
      </c>
      <c r="BO2" s="61">
        <v>33.030320000000003</v>
      </c>
      <c r="BP2" s="61">
        <v>5.6481705</v>
      </c>
      <c r="BQ2" s="61">
        <v>10.600484</v>
      </c>
      <c r="BR2" s="61">
        <v>38.351517000000001</v>
      </c>
      <c r="BS2" s="61">
        <v>16.893969999999999</v>
      </c>
      <c r="BT2" s="61">
        <v>6.9349445999999997</v>
      </c>
      <c r="BU2" s="61">
        <v>2.9132241E-2</v>
      </c>
      <c r="BV2" s="61">
        <v>3.6556079999999998E-2</v>
      </c>
      <c r="BW2" s="61">
        <v>0.46475030000000001</v>
      </c>
      <c r="BX2" s="61">
        <v>0.77729106000000003</v>
      </c>
      <c r="BY2" s="61">
        <v>7.3290973999999995E-2</v>
      </c>
      <c r="BZ2" s="61">
        <v>7.8698220000000005E-4</v>
      </c>
      <c r="CA2" s="61">
        <v>0.49840732999999998</v>
      </c>
      <c r="CB2" s="61">
        <v>1.6847213999999999E-2</v>
      </c>
      <c r="CC2" s="61">
        <v>8.826821E-2</v>
      </c>
      <c r="CD2" s="61">
        <v>1.0493361000000001</v>
      </c>
      <c r="CE2" s="61">
        <v>2.6076285000000001E-2</v>
      </c>
      <c r="CF2" s="61">
        <v>0.18501951999999999</v>
      </c>
      <c r="CG2" s="61">
        <v>4.9500000000000003E-7</v>
      </c>
      <c r="CH2" s="61">
        <v>1.7957457999999999E-2</v>
      </c>
      <c r="CI2" s="61">
        <v>2.5328759999999999E-3</v>
      </c>
      <c r="CJ2" s="61">
        <v>2.3846843</v>
      </c>
      <c r="CK2" s="61">
        <v>6.755591E-3</v>
      </c>
      <c r="CL2" s="61">
        <v>0.39065248000000002</v>
      </c>
      <c r="CM2" s="61">
        <v>1.9280056999999999</v>
      </c>
      <c r="CN2" s="61">
        <v>1376.5165999999999</v>
      </c>
      <c r="CO2" s="61">
        <v>2416.8656999999998</v>
      </c>
      <c r="CP2" s="61">
        <v>1617.1695999999999</v>
      </c>
      <c r="CQ2" s="61">
        <v>579.9624</v>
      </c>
      <c r="CR2" s="61">
        <v>304.52100000000002</v>
      </c>
      <c r="CS2" s="61">
        <v>226.18608</v>
      </c>
      <c r="CT2" s="61">
        <v>1371.8590999999999</v>
      </c>
      <c r="CU2" s="61">
        <v>918.61676</v>
      </c>
      <c r="CV2" s="61">
        <v>707.71576000000005</v>
      </c>
      <c r="CW2" s="61">
        <v>1025.3695</v>
      </c>
      <c r="CX2" s="61">
        <v>296.53269999999998</v>
      </c>
      <c r="CY2" s="61">
        <v>1730.4777999999999</v>
      </c>
      <c r="CZ2" s="61">
        <v>873.58496000000002</v>
      </c>
      <c r="DA2" s="61">
        <v>2095.9119999999998</v>
      </c>
      <c r="DB2" s="61">
        <v>1896.9033999999999</v>
      </c>
      <c r="DC2" s="61">
        <v>3016.5994000000001</v>
      </c>
      <c r="DD2" s="61">
        <v>4777.768</v>
      </c>
      <c r="DE2" s="61">
        <v>1070.2534000000001</v>
      </c>
      <c r="DF2" s="61">
        <v>2019.1458</v>
      </c>
      <c r="DG2" s="61">
        <v>1104.6549</v>
      </c>
      <c r="DH2" s="61">
        <v>111.17010500000001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23.055427999999999</v>
      </c>
      <c r="B6">
        <f>BB2</f>
        <v>6.6672143999999998</v>
      </c>
      <c r="C6">
        <f>BC2</f>
        <v>7.8435610000000002</v>
      </c>
      <c r="D6">
        <f>BD2</f>
        <v>8.5406099999999991</v>
      </c>
    </row>
    <row r="7" spans="1:113" x14ac:dyDescent="0.3">
      <c r="B7">
        <f>ROUND(B6/MAX($B$6,$C$6,$D$6),1)</f>
        <v>0.8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L20" sqref="L20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18107</v>
      </c>
      <c r="C2" s="56">
        <f ca="1">YEAR(TODAY())-YEAR(B2)+IF(TODAY()&gt;=DATE(YEAR(TODAY()),MONTH(B2),DAY(B2)),0,-1)</f>
        <v>72</v>
      </c>
      <c r="E2" s="52">
        <v>150.9</v>
      </c>
      <c r="F2" s="53" t="s">
        <v>39</v>
      </c>
      <c r="G2" s="52">
        <v>62.7</v>
      </c>
      <c r="H2" s="51" t="s">
        <v>41</v>
      </c>
      <c r="I2" s="72">
        <f>ROUND(G3/E3^2,1)</f>
        <v>27.5</v>
      </c>
    </row>
    <row r="3" spans="1:9" x14ac:dyDescent="0.3">
      <c r="E3" s="51">
        <f>E2/100</f>
        <v>1.5090000000000001</v>
      </c>
      <c r="F3" s="51" t="s">
        <v>40</v>
      </c>
      <c r="G3" s="51">
        <f>G2</f>
        <v>62.7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44558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이혜원, ID : H1901038)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12월 28일 10:59:21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Z13" sqref="Z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44558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72</v>
      </c>
      <c r="G12" s="137"/>
      <c r="H12" s="137"/>
      <c r="I12" s="137"/>
      <c r="K12" s="128">
        <f>'개인정보 및 신체계측 입력'!E2</f>
        <v>150.9</v>
      </c>
      <c r="L12" s="129"/>
      <c r="M12" s="122">
        <f>'개인정보 및 신체계측 입력'!G2</f>
        <v>62.7</v>
      </c>
      <c r="N12" s="123"/>
      <c r="O12" s="118" t="s">
        <v>271</v>
      </c>
      <c r="P12" s="112"/>
      <c r="Q12" s="115">
        <f>'개인정보 및 신체계측 입력'!I2</f>
        <v>27.5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이혜원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67.102000000000004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13.09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19.808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13.7</v>
      </c>
      <c r="L72" s="36" t="s">
        <v>53</v>
      </c>
      <c r="M72" s="36">
        <f>ROUND('DRIs DATA'!K8,1)</f>
        <v>7.3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53.63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121.53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95.26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96.05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59.61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273.37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119.39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1600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2021-12-28T02:22:18Z</dcterms:modified>
</cp:coreProperties>
</file>