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<sst xmlns="http://schemas.openxmlformats.org/spreadsheetml/2006/main" count="692" uniqueCount="350">
  <si>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</si>
  <si>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</si>
  <si>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</si>
  <si>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</si>
  <si>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</si>
  <si>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</si>
  <si>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</si>
  <si>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</si>
  <si>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</si>
  <si>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</si>
  <si>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</si>
  <si>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</si>
  <si>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</si>
  <si>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</si>
  <si>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</si>
  <si>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</si>
  <si>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</si>
  <si>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</si>
  <si>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</si>
  <si>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</si>
  <si>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</si>
  <si>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</si>
  <si>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</si>
  <si>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</si>
  <si>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</si>
  <si>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</si>
  <si>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</si>
  <si>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</si>
  <si>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</si>
  <si>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</si>
  <si>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</si>
  <si>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</si>
  <si>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</si>
  <si>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</si>
  <si>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</si>
  <si>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</si>
  <si>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</si>
  <si>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</si>
  <si>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</si>
  <si>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</si>
  <si>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</si>
  <si>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</si>
  <si>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</si>
  <si>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</si>
  <si>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</si>
  <si>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</si>
  <si>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</si>
  <si>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</si>
  <si>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</si>
  <si>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</si>
  <si>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</si>
  <si>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</si>
  <si>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</si>
  <si>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</si>
  <si>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</si>
  <si>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</si>
  <si>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</si>
  <si>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</si>
  <si>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</si>
  <si>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</si>
  <si>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</si>
  <si>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</si>
  <si>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</si>
  <si>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</si>
  <si>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</si>
  <si>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</si>
  <si>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</si>
  <si>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</si>
  <si>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</si>
  <si>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</si>
  <si>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</si>
  <si>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</si>
  <si>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</si>
  <si>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</si>
  <si>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</si>
  <si>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</si>
  <si>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</si>
  <si>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</si>
  <si>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</si>
  <si>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</si>
  <si>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</si>
  <si>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</si>
  <si>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</si>
  <si>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</si>
  <si>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</si>
  <si>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</si>
  <si>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</si>
  <si>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</si>
  <si>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</si>
  <si>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</si>
  <si>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</si>
  <si>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</si>
  <si>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</si>
  <si>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</si>
  <si>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</si>
  <si>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</si>
  <si>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</si>
  <si>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</si>
  <si>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</si>
  <si>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</si>
  <si>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</si>
  <si>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</si>
  <si>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</si>
  <si>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</si>
  <si>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</si>
  <si>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</si>
  <si>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</si>
  <si>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</si>
  <si>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</si>
  <si>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</si>
  <si>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</si>
  <si>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</si>
  <si>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</si>
  <si>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</si>
  <si>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</si>
  <si>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</si>
  <si>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</si>
  <si>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</si>
  <si>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</si>
  <si>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</si>
  <si>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</si>
  <si>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</si>
  <si>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</si>
  <si>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</si>
  <si>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</si>
  <si>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</si>
  <si>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</si>
  <si>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</si>
  <si>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</si>
  <si>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</si>
  <si>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</si>
  <si>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</si>
  <si>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</si>
  <si>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</si>
  <si>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</si>
  <si>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</si>
  <si>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</si>
  <si>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</si>
  <si>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</si>
  <si>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</si>
  <si>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</si>
  <si>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</si>
  <si>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</si>
  <si>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</si>
  <si>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</si>
  <si>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</si>
  <si>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</si>
  <si>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</si>
  <si>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</si>
  <si>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</si>
  <si>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</si>
  <si>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</si>
  <si>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</si>
  <si>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</si>
  <si>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</si>
  <si>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</si>
  <si>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</si>
  <si>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</si>
  <si>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</si>
  <si>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</si>
  <si>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</si>
  <si>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</si>
  <si>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</si>
  <si>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</si>
  <si>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</si>
  <si>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</si>
  <si>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</si>
  <si>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</si>
  <si>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</si>
  <si>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</si>
  <si>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</si>
  <si>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</si>
  <si>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</si>
  <si>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</si>
  <si>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</si>
  <si>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</si>
  <si>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</si>
  <si>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</si>
  <si>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</si>
  <si>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</si>
  <si>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</si>
  <si>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</si>
  <si>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</si>
  <si>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</si>
  <si>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</si>
  <si>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</si>
  <si>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</si>
  <si>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</si>
  <si>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</si>
  <si>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</si>
  <si>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</si>
  <si>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</si>
  <si>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</si>
  <si>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</si>
  <si>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</si>
  <si>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</si>
  <si>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</si>
  <si>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</si>
  <si>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</si>
  <si>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</si>
  <si>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</si>
  <si>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</si>
  <si>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</si>
  <si>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</si>
  <si>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</si>
  <si>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</si>
  <si>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</si>
  <si>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</si>
  <si>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</si>
  <si>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</si>
  <si>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</si>
  <si>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</si>
  <si>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</si>
  <si>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</si>
  <si>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</si>
  <si>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</si>
  <si>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</si>
  <si>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</si>
  <si>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</si>
  <si>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</si>
  <si>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</si>
  <si>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</si>
  <si>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</si>
  <si>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</si>
  <si>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</si>
  <si>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</si>
  <si>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</si>
  <si>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</si>
  <si>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</si>
  <si>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</si>
  <si>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</si>
  <si>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</si>
  <si>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</si>
  <si>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</si>
  <si>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</si>
  <si>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</si>
  <si>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</si>
  <si>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</si>
  <si>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</si>
  <si>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</si>
  <si>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</si>
  <si>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</si>
  <si>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</si>
  <si>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</si>
  <si>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</si>
  <si>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</si>
  <si>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</si>
  <si>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</si>
  <si>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</si>
  <si>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</si>
  <si>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</si>
  <si>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</si>
  <si>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</si>
  <si>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</si>
  <si>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</si>
  <si>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</si>
  <si>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</si>
  <si>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</si>
  <si>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</si>
  <si>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</si>
  <si>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</si>
  <si>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</si>
  <si>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</si>
  <si>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</si>
  <si>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</si>
  <si>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</si>
  <si>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</si>
  <si>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</si>
  <si>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</si>
  <si>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</si>
  <si>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</si>
  <si>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</si>
  <si>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</si>
  <si>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</si>
  <si>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</si>
  <si>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</si>
  <si>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</si>
  <si>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비타민B12</t>
    <phoneticPr fontId="1" type="noConversion"/>
  </si>
  <si>
    <t>판토텐산</t>
    <phoneticPr fontId="1" type="noConversion"/>
  </si>
  <si>
    <t>충분섭취량</t>
    <phoneticPr fontId="1" type="noConversion"/>
  </si>
  <si>
    <t>다량 무기질</t>
    <phoneticPr fontId="1" type="noConversion"/>
  </si>
  <si>
    <t>권장섭취량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</si>
  <si>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</si>
  <si>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</si>
  <si>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</si>
  <si>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</si>
  <si>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섭취량</t>
    <phoneticPr fontId="1" type="noConversion"/>
  </si>
  <si>
    <t>크롬(ug/일)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</si>
  <si>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</si>
  <si>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</si>
  <si>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</si>
  <si>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</si>
  <si>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</si>
  <si>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</si>
  <si>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</si>
  <si>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</si>
  <si>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</si>
  <si>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</si>
  <si>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상한섭취량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</si>
  <si>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</si>
  <si>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</si>
  <si>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</si>
  <si>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</si>
  <si>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</si>
  <si>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</si>
  <si>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</si>
  <si>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</si>
  <si>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</si>
  <si>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</si>
  <si>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</si>
  <si>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</si>
  <si>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</si>
  <si>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</si>
  <si>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</si>
  <si>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</si>
  <si>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</si>
  <si>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</si>
  <si>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</si>
  <si>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</si>
  <si>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</si>
  <si>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</si>
  <si>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</si>
  <si>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</si>
  <si>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</si>
  <si>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</si>
  <si>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</si>
  <si>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(설문지 : FFQ 95문항 설문지, 사용자 : 한옥화, ID : H1901042)</t>
  </si>
  <si>
    <t>출력시각</t>
    <phoneticPr fontId="1" type="noConversion"/>
  </si>
  <si>
    <t>2021년 12월 30일 10:27:05</t>
  </si>
  <si>
    <t>식이섬유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</si>
  <si>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</si>
  <si>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</si>
  <si>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</si>
  <si>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</si>
  <si>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</si>
  <si>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</si>
  <si>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</si>
  <si>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</si>
  <si>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</si>
  <si>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</si>
  <si>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</si>
  <si>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니아신</t>
    <phoneticPr fontId="1" type="noConversion"/>
  </si>
  <si>
    <t>엽산</t>
    <phoneticPr fontId="1" type="noConversion"/>
  </si>
  <si>
    <t>섭취량</t>
    <phoneticPr fontId="1" type="noConversion"/>
  </si>
  <si>
    <t>칼슘</t>
    <phoneticPr fontId="1" type="noConversion"/>
  </si>
  <si>
    <t>충분섭취량</t>
    <phoneticPr fontId="1" type="noConversion"/>
  </si>
  <si>
    <t>미량 무기질</t>
    <phoneticPr fontId="1" type="noConversion"/>
  </si>
  <si>
    <t>권장섭취량</t>
    <phoneticPr fontId="1" type="noConversion"/>
  </si>
  <si>
    <t>H1901042</t>
  </si>
  <si>
    <t>한옥화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</si>
</sst>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159.56303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92616"/>
        <c:axId val="527791440"/>
      </c:barChart>
      <c:catAx>
        <c:axId val="52779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91440"/>
        <c:crosses val="autoZero"/>
        <c:auto val="1"/>
        <c:lblAlgn val="ctr"/>
        <c:lblOffset val="100"/>
        <c:noMultiLvlLbl val="0"/>
      </c:catAx>
      <c:valAx>
        <c:axId val="52779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9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3.4712396000000001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40176"/>
        <c:axId val="531240568"/>
      </c:barChart>
      <c:catAx>
        <c:axId val="53124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40568"/>
        <c:crosses val="autoZero"/>
        <c:auto val="1"/>
        <c:lblAlgn val="ctr"/>
        <c:lblOffset val="100"/>
        <c:noMultiLvlLbl val="0"/>
      </c:catAx>
      <c:valAx>
        <c:axId val="531240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4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1.4765877000000001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41352"/>
        <c:axId val="531242136"/>
      </c:barChart>
      <c:catAx>
        <c:axId val="53124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42136"/>
        <c:crosses val="autoZero"/>
        <c:auto val="1"/>
        <c:lblAlgn val="ctr"/>
        <c:lblOffset val="100"/>
        <c:noMultiLvlLbl val="0"/>
      </c:catAx>
      <c:valAx>
        <c:axId val="53124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4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2270.1187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43312"/>
        <c:axId val="531243704"/>
      </c:barChart>
      <c:catAx>
        <c:axId val="53124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43704"/>
        <c:crosses val="autoZero"/>
        <c:auto val="1"/>
        <c:lblAlgn val="ctr"/>
        <c:lblOffset val="100"/>
        <c:noMultiLvlLbl val="0"/>
      </c:catAx>
      <c:valAx>
        <c:axId val="53124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4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5358.1769999999997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87128"/>
        <c:axId val="527787912"/>
      </c:barChart>
      <c:catAx>
        <c:axId val="52778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87912"/>
        <c:crosses val="autoZero"/>
        <c:auto val="1"/>
        <c:lblAlgn val="ctr"/>
        <c:lblOffset val="100"/>
        <c:noMultiLvlLbl val="0"/>
      </c:catAx>
      <c:valAx>
        <c:axId val="5277879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8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90.856765999999993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88304"/>
        <c:axId val="536949040"/>
      </c:barChart>
      <c:catAx>
        <c:axId val="52778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949040"/>
        <c:crosses val="autoZero"/>
        <c:auto val="1"/>
        <c:lblAlgn val="ctr"/>
        <c:lblOffset val="100"/>
        <c:noMultiLvlLbl val="0"/>
      </c:catAx>
      <c:valAx>
        <c:axId val="536949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8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213.59224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952176"/>
        <c:axId val="536949824"/>
      </c:barChart>
      <c:catAx>
        <c:axId val="53695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949824"/>
        <c:crosses val="autoZero"/>
        <c:auto val="1"/>
        <c:lblAlgn val="ctr"/>
        <c:lblOffset val="100"/>
        <c:noMultiLvlLbl val="0"/>
      </c:catAx>
      <c:valAx>
        <c:axId val="53694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95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20.337510999999999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946688"/>
        <c:axId val="536950216"/>
      </c:barChart>
      <c:catAx>
        <c:axId val="53694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950216"/>
        <c:crosses val="autoZero"/>
        <c:auto val="1"/>
        <c:lblAlgn val="ctr"/>
        <c:lblOffset val="100"/>
        <c:noMultiLvlLbl val="0"/>
      </c:catAx>
      <c:valAx>
        <c:axId val="536950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94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1634.3145999999999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950608"/>
        <c:axId val="536945512"/>
      </c:barChart>
      <c:catAx>
        <c:axId val="53695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945512"/>
        <c:crosses val="autoZero"/>
        <c:auto val="1"/>
        <c:lblAlgn val="ctr"/>
        <c:lblOffset val="100"/>
        <c:noMultiLvlLbl val="0"/>
      </c:catAx>
      <c:valAx>
        <c:axId val="5369455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95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6.8562040000000005E-2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951392"/>
        <c:axId val="536948648"/>
      </c:barChart>
      <c:catAx>
        <c:axId val="53695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948648"/>
        <c:crosses val="autoZero"/>
        <c:auto val="1"/>
        <c:lblAlgn val="ctr"/>
        <c:lblOffset val="100"/>
        <c:noMultiLvlLbl val="0"/>
      </c:catAx>
      <c:valAx>
        <c:axId val="53694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9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5.8717885000000001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945904"/>
        <c:axId val="536945120"/>
      </c:barChart>
      <c:catAx>
        <c:axId val="53694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945120"/>
        <c:crosses val="autoZero"/>
        <c:auto val="1"/>
        <c:lblAlgn val="ctr"/>
        <c:lblOffset val="100"/>
        <c:noMultiLvlLbl val="0"/>
      </c:catAx>
      <c:valAx>
        <c:axId val="536945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94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43.519919999999999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93008"/>
        <c:axId val="527787520"/>
      </c:barChart>
      <c:catAx>
        <c:axId val="52779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87520"/>
        <c:crosses val="autoZero"/>
        <c:auto val="1"/>
        <c:lblAlgn val="ctr"/>
        <c:lblOffset val="100"/>
        <c:noMultiLvlLbl val="0"/>
      </c:catAx>
      <c:valAx>
        <c:axId val="527787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9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142.22425999999999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946296"/>
        <c:axId val="536947080"/>
      </c:barChart>
      <c:catAx>
        <c:axId val="53694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947080"/>
        <c:crosses val="autoZero"/>
        <c:auto val="1"/>
        <c:lblAlgn val="ctr"/>
        <c:lblOffset val="100"/>
        <c:noMultiLvlLbl val="0"/>
      </c:catAx>
      <c:valAx>
        <c:axId val="53694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94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165.96324000000001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9920"/>
        <c:axId val="536829528"/>
      </c:barChart>
      <c:catAx>
        <c:axId val="53682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29528"/>
        <c:crosses val="autoZero"/>
        <c:auto val="1"/>
        <c:lblAlgn val="ctr"/>
        <c:lblOffset val="100"/>
        <c:noMultiLvlLbl val="0"/>
      </c:catAx>
      <c:valAx>
        <c:axId val="536829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3.46</c:v>
                </c:pt>
                <c:pt idx="1">
                  <c:v>22.824000000000002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6832664"/>
        <c:axId val="536830704"/>
      </c:barChart>
      <c:catAx>
        <c:axId val="53683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30704"/>
        <c:crosses val="autoZero"/>
        <c:auto val="1"/>
        <c:lblAlgn val="ctr"/>
        <c:lblOffset val="100"/>
        <c:noMultiLvlLbl val="0"/>
      </c:catAx>
      <c:valAx>
        <c:axId val="53683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3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20.237991000000001</c:v>
                </c:pt>
                <c:pt idx="1">
                  <c:v>24.959171000000001</c:v>
                </c:pt>
                <c:pt idx="2">
                  <c:v>53.100002000000003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708.1001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31488"/>
        <c:axId val="536826392"/>
      </c:barChart>
      <c:catAx>
        <c:axId val="53683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26392"/>
        <c:crosses val="autoZero"/>
        <c:auto val="1"/>
        <c:lblAlgn val="ctr"/>
        <c:lblOffset val="100"/>
        <c:noMultiLvlLbl val="0"/>
      </c:catAx>
      <c:valAx>
        <c:axId val="536826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3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48.973880000000001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32272"/>
        <c:axId val="536826000"/>
      </c:barChart>
      <c:catAx>
        <c:axId val="53683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26000"/>
        <c:crosses val="autoZero"/>
        <c:auto val="1"/>
        <c:lblAlgn val="ctr"/>
        <c:lblOffset val="100"/>
        <c:noMultiLvlLbl val="0"/>
      </c:catAx>
      <c:valAx>
        <c:axId val="536826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3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61.564</c:v>
                </c:pt>
                <c:pt idx="1">
                  <c:v>14.162000000000001</c:v>
                </c:pt>
                <c:pt idx="2">
                  <c:v>24.274000000000001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6828744"/>
        <c:axId val="536833056"/>
      </c:barChart>
      <c:catAx>
        <c:axId val="53682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33056"/>
        <c:crosses val="autoZero"/>
        <c:auto val="1"/>
        <c:lblAlgn val="ctr"/>
        <c:lblOffset val="100"/>
        <c:noMultiLvlLbl val="0"/>
      </c:catAx>
      <c:valAx>
        <c:axId val="53683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3139.2354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7568"/>
        <c:axId val="536827960"/>
      </c:barChart>
      <c:catAx>
        <c:axId val="5368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27960"/>
        <c:crosses val="autoZero"/>
        <c:auto val="1"/>
        <c:lblAlgn val="ctr"/>
        <c:lblOffset val="100"/>
        <c:noMultiLvlLbl val="0"/>
      </c:catAx>
      <c:valAx>
        <c:axId val="536827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147.26253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9136"/>
        <c:axId val="532589568"/>
      </c:barChart>
      <c:catAx>
        <c:axId val="53682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89568"/>
        <c:crosses val="autoZero"/>
        <c:auto val="1"/>
        <c:lblAlgn val="ctr"/>
        <c:lblOffset val="100"/>
        <c:noMultiLvlLbl val="0"/>
      </c:catAx>
      <c:valAx>
        <c:axId val="532589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897.56415000000004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89176"/>
        <c:axId val="532586824"/>
      </c:barChart>
      <c:catAx>
        <c:axId val="53258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86824"/>
        <c:crosses val="autoZero"/>
        <c:auto val="1"/>
        <c:lblAlgn val="ctr"/>
        <c:lblOffset val="100"/>
        <c:noMultiLvlLbl val="0"/>
      </c:catAx>
      <c:valAx>
        <c:axId val="532586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8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7.2030786999999998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93400"/>
        <c:axId val="527793792"/>
      </c:barChart>
      <c:catAx>
        <c:axId val="52779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93792"/>
        <c:crosses val="autoZero"/>
        <c:auto val="1"/>
        <c:lblAlgn val="ctr"/>
        <c:lblOffset val="100"/>
        <c:noMultiLvlLbl val="0"/>
      </c:catAx>
      <c:valAx>
        <c:axId val="527793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9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7212.3755000000001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84080"/>
        <c:axId val="532588784"/>
      </c:barChart>
      <c:catAx>
        <c:axId val="53258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88784"/>
        <c:crosses val="autoZero"/>
        <c:auto val="1"/>
        <c:lblAlgn val="ctr"/>
        <c:lblOffset val="100"/>
        <c:noMultiLvlLbl val="0"/>
      </c:catAx>
      <c:valAx>
        <c:axId val="53258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8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25.808523000000001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87216"/>
        <c:axId val="532591136"/>
      </c:barChart>
      <c:catAx>
        <c:axId val="53258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91136"/>
        <c:crosses val="autoZero"/>
        <c:auto val="1"/>
        <c:lblAlgn val="ctr"/>
        <c:lblOffset val="100"/>
        <c:noMultiLvlLbl val="0"/>
      </c:catAx>
      <c:valAx>
        <c:axId val="532591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8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3.0882862000000002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84472"/>
        <c:axId val="532591528"/>
      </c:barChart>
      <c:catAx>
        <c:axId val="53258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91528"/>
        <c:crosses val="autoZero"/>
        <c:auto val="1"/>
        <c:lblAlgn val="ctr"/>
        <c:lblOffset val="100"/>
        <c:noMultiLvlLbl val="0"/>
      </c:catAx>
      <c:valAx>
        <c:axId val="53259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8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300.13067999999998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88696"/>
        <c:axId val="527789480"/>
      </c:barChart>
      <c:catAx>
        <c:axId val="52778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89480"/>
        <c:crosses val="autoZero"/>
        <c:auto val="1"/>
        <c:lblAlgn val="ctr"/>
        <c:lblOffset val="100"/>
        <c:noMultiLvlLbl val="0"/>
      </c:catAx>
      <c:valAx>
        <c:axId val="527789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8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2.3854272000000001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90656"/>
        <c:axId val="527791048"/>
      </c:barChart>
      <c:catAx>
        <c:axId val="52779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91048"/>
        <c:crosses val="autoZero"/>
        <c:auto val="1"/>
        <c:lblAlgn val="ctr"/>
        <c:lblOffset val="100"/>
        <c:noMultiLvlLbl val="0"/>
      </c:catAx>
      <c:valAx>
        <c:axId val="527791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9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28.104288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44488"/>
        <c:axId val="531239784"/>
      </c:barChart>
      <c:catAx>
        <c:axId val="53124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39784"/>
        <c:crosses val="autoZero"/>
        <c:auto val="1"/>
        <c:lblAlgn val="ctr"/>
        <c:lblOffset val="100"/>
        <c:noMultiLvlLbl val="0"/>
      </c:catAx>
      <c:valAx>
        <c:axId val="53123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4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3.0882862000000002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46056"/>
        <c:axId val="531246448"/>
      </c:barChart>
      <c:catAx>
        <c:axId val="53124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46448"/>
        <c:crosses val="autoZero"/>
        <c:auto val="1"/>
        <c:lblAlgn val="ctr"/>
        <c:lblOffset val="100"/>
        <c:noMultiLvlLbl val="0"/>
      </c:catAx>
      <c:valAx>
        <c:axId val="53124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4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850.13744999999994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39000"/>
        <c:axId val="531239392"/>
      </c:barChart>
      <c:catAx>
        <c:axId val="53123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39392"/>
        <c:crosses val="autoZero"/>
        <c:auto val="1"/>
        <c:lblAlgn val="ctr"/>
        <c:lblOffset val="100"/>
        <c:noMultiLvlLbl val="0"/>
      </c:catAx>
      <c:valAx>
        <c:axId val="53123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3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18.647295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41744"/>
        <c:axId val="531245664"/>
      </c:barChart>
      <c:catAx>
        <c:axId val="53124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45664"/>
        <c:crosses val="autoZero"/>
        <c:auto val="1"/>
        <c:lblAlgn val="ctr"/>
        <c:lblOffset val="100"/>
        <c:noMultiLvlLbl val="0"/>
      </c:catAx>
      <c:valAx>
        <c:axId val="53124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4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한옥화, ID : H1901042)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30일 10:27:05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3139.2354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159.56303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43.519919999999999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61.564</v>
      </c>
      <c r="G8" s="59">
        <f>'DRIs DATA 입력'!G8</f>
        <v>14.162000000000001</v>
      </c>
      <c r="H8" s="59">
        <f>'DRIs DATA 입력'!H8</f>
        <v>24.274000000000001</v>
      </c>
      <c r="I8" s="46"/>
      <c r="J8" s="59" t="s">
        <v>216</v>
      </c>
      <c r="K8" s="59">
        <f>'DRIs DATA 입력'!K8</f>
        <v>3.46</v>
      </c>
      <c r="L8" s="59">
        <f>'DRIs DATA 입력'!L8</f>
        <v>22.824000000000002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708.1001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48.973880000000001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7.2030786999999998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300.13067999999998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147.26253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2.9421556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2.3854272000000001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28.104288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3.0882862000000002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850.13744999999994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18.647295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3.4712396000000001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1.4765877000000001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897.56415000000004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2270.1187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7212.3755000000001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5358.1769999999997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90.856765999999993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213.59224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25.808523000000001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20.337510999999999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1634.3145999999999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6.8562040000000005E-2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5.8717885000000001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142.22425999999999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165.96324000000001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7" sqref="N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288</v>
      </c>
      <c r="B1" s="61" t="s">
        <v>326</v>
      </c>
      <c r="G1" s="62" t="s">
        <v>327</v>
      </c>
      <c r="H1" s="61" t="s">
        <v>328</v>
      </c>
    </row>
    <row r="3" spans="1:27" x14ac:dyDescent="0.3">
      <c r="A3" s="71" t="s">
        <v>289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290</v>
      </c>
      <c r="B4" s="69"/>
      <c r="C4" s="69"/>
      <c r="E4" s="66" t="s">
        <v>291</v>
      </c>
      <c r="F4" s="67"/>
      <c r="G4" s="67"/>
      <c r="H4" s="68"/>
      <c r="J4" s="66" t="s">
        <v>292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329</v>
      </c>
      <c r="V4" s="69"/>
      <c r="W4" s="69"/>
      <c r="X4" s="69"/>
      <c r="Y4" s="69"/>
      <c r="Z4" s="69"/>
    </row>
    <row r="5" spans="1:27" x14ac:dyDescent="0.3">
      <c r="A5" s="65"/>
      <c r="B5" s="65" t="s">
        <v>293</v>
      </c>
      <c r="C5" s="65" t="s">
        <v>330</v>
      </c>
      <c r="E5" s="65"/>
      <c r="F5" s="65" t="s">
        <v>50</v>
      </c>
      <c r="G5" s="65" t="s">
        <v>294</v>
      </c>
      <c r="H5" s="65" t="s">
        <v>46</v>
      </c>
      <c r="J5" s="65"/>
      <c r="K5" s="65" t="s">
        <v>295</v>
      </c>
      <c r="L5" s="65" t="s">
        <v>296</v>
      </c>
      <c r="N5" s="65"/>
      <c r="O5" s="65" t="s">
        <v>297</v>
      </c>
      <c r="P5" s="65" t="s">
        <v>281</v>
      </c>
      <c r="Q5" s="65" t="s">
        <v>279</v>
      </c>
      <c r="R5" s="65" t="s">
        <v>298</v>
      </c>
      <c r="S5" s="65" t="s">
        <v>286</v>
      </c>
      <c r="U5" s="65"/>
      <c r="V5" s="65" t="s">
        <v>297</v>
      </c>
      <c r="W5" s="65" t="s">
        <v>331</v>
      </c>
      <c r="X5" s="65" t="s">
        <v>279</v>
      </c>
      <c r="Y5" s="65" t="s">
        <v>332</v>
      </c>
      <c r="Z5" s="65" t="s">
        <v>286</v>
      </c>
    </row>
    <row r="6" spans="1:27" x14ac:dyDescent="0.3">
      <c r="A6" s="65" t="s">
        <v>290</v>
      </c>
      <c r="B6" s="65">
        <v>1600</v>
      </c>
      <c r="C6" s="65">
        <v>3139.2354</v>
      </c>
      <c r="E6" s="65" t="s">
        <v>333</v>
      </c>
      <c r="F6" s="65">
        <v>55</v>
      </c>
      <c r="G6" s="65">
        <v>15</v>
      </c>
      <c r="H6" s="65">
        <v>7</v>
      </c>
      <c r="J6" s="65" t="s">
        <v>334</v>
      </c>
      <c r="K6" s="65">
        <v>0.1</v>
      </c>
      <c r="L6" s="65">
        <v>4</v>
      </c>
      <c r="N6" s="65" t="s">
        <v>299</v>
      </c>
      <c r="O6" s="65">
        <v>40</v>
      </c>
      <c r="P6" s="65">
        <v>45</v>
      </c>
      <c r="Q6" s="65">
        <v>0</v>
      </c>
      <c r="R6" s="65">
        <v>0</v>
      </c>
      <c r="S6" s="65">
        <v>159.56303</v>
      </c>
      <c r="U6" s="65" t="s">
        <v>335</v>
      </c>
      <c r="V6" s="65">
        <v>0</v>
      </c>
      <c r="W6" s="65">
        <v>0</v>
      </c>
      <c r="X6" s="65">
        <v>20</v>
      </c>
      <c r="Y6" s="65">
        <v>0</v>
      </c>
      <c r="Z6" s="65">
        <v>43.519919999999999</v>
      </c>
    </row>
    <row r="7" spans="1:27" x14ac:dyDescent="0.3">
      <c r="E7" s="65" t="s">
        <v>336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61.564</v>
      </c>
      <c r="G8" s="65">
        <v>14.162000000000001</v>
      </c>
      <c r="H8" s="65">
        <v>24.274000000000001</v>
      </c>
      <c r="J8" s="65" t="s">
        <v>337</v>
      </c>
      <c r="K8" s="65">
        <v>3.46</v>
      </c>
      <c r="L8" s="65">
        <v>22.824000000000002</v>
      </c>
    </row>
    <row r="13" spans="1:27" x14ac:dyDescent="0.3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297</v>
      </c>
      <c r="C15" s="65" t="s">
        <v>281</v>
      </c>
      <c r="D15" s="65" t="s">
        <v>338</v>
      </c>
      <c r="E15" s="65" t="s">
        <v>298</v>
      </c>
      <c r="F15" s="65" t="s">
        <v>286</v>
      </c>
      <c r="H15" s="65"/>
      <c r="I15" s="65" t="s">
        <v>297</v>
      </c>
      <c r="J15" s="65" t="s">
        <v>281</v>
      </c>
      <c r="K15" s="65" t="s">
        <v>279</v>
      </c>
      <c r="L15" s="65" t="s">
        <v>298</v>
      </c>
      <c r="M15" s="65" t="s">
        <v>286</v>
      </c>
      <c r="O15" s="65"/>
      <c r="P15" s="65" t="s">
        <v>297</v>
      </c>
      <c r="Q15" s="65" t="s">
        <v>281</v>
      </c>
      <c r="R15" s="65" t="s">
        <v>279</v>
      </c>
      <c r="S15" s="65" t="s">
        <v>298</v>
      </c>
      <c r="T15" s="65" t="s">
        <v>286</v>
      </c>
      <c r="V15" s="65"/>
      <c r="W15" s="65" t="s">
        <v>339</v>
      </c>
      <c r="X15" s="65" t="s">
        <v>281</v>
      </c>
      <c r="Y15" s="65" t="s">
        <v>279</v>
      </c>
      <c r="Z15" s="65" t="s">
        <v>340</v>
      </c>
      <c r="AA15" s="65" t="s">
        <v>286</v>
      </c>
    </row>
    <row r="16" spans="1:27" x14ac:dyDescent="0.3">
      <c r="A16" s="65" t="s">
        <v>307</v>
      </c>
      <c r="B16" s="65">
        <v>410</v>
      </c>
      <c r="C16" s="65">
        <v>550</v>
      </c>
      <c r="D16" s="65">
        <v>0</v>
      </c>
      <c r="E16" s="65">
        <v>3000</v>
      </c>
      <c r="F16" s="65">
        <v>708.1001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48.973880000000001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7.2030786999999998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300.13067999999998</v>
      </c>
    </row>
    <row r="23" spans="1:62" x14ac:dyDescent="0.3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341</v>
      </c>
      <c r="W24" s="69"/>
      <c r="X24" s="69"/>
      <c r="Y24" s="69"/>
      <c r="Z24" s="69"/>
      <c r="AA24" s="69"/>
      <c r="AC24" s="69" t="s">
        <v>312</v>
      </c>
      <c r="AD24" s="69"/>
      <c r="AE24" s="69"/>
      <c r="AF24" s="69"/>
      <c r="AG24" s="69"/>
      <c r="AH24" s="69"/>
      <c r="AJ24" s="69" t="s">
        <v>342</v>
      </c>
      <c r="AK24" s="69"/>
      <c r="AL24" s="69"/>
      <c r="AM24" s="69"/>
      <c r="AN24" s="69"/>
      <c r="AO24" s="69"/>
      <c r="AQ24" s="69" t="s">
        <v>277</v>
      </c>
      <c r="AR24" s="69"/>
      <c r="AS24" s="69"/>
      <c r="AT24" s="69"/>
      <c r="AU24" s="69"/>
      <c r="AV24" s="69"/>
      <c r="AX24" s="69" t="s">
        <v>278</v>
      </c>
      <c r="AY24" s="69"/>
      <c r="AZ24" s="69"/>
      <c r="BA24" s="69"/>
      <c r="BB24" s="69"/>
      <c r="BC24" s="69"/>
      <c r="BE24" s="69" t="s">
        <v>313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297</v>
      </c>
      <c r="C25" s="65" t="s">
        <v>281</v>
      </c>
      <c r="D25" s="65" t="s">
        <v>279</v>
      </c>
      <c r="E25" s="65" t="s">
        <v>298</v>
      </c>
      <c r="F25" s="65" t="s">
        <v>343</v>
      </c>
      <c r="H25" s="65"/>
      <c r="I25" s="65" t="s">
        <v>297</v>
      </c>
      <c r="J25" s="65" t="s">
        <v>331</v>
      </c>
      <c r="K25" s="65" t="s">
        <v>279</v>
      </c>
      <c r="L25" s="65" t="s">
        <v>298</v>
      </c>
      <c r="M25" s="65" t="s">
        <v>286</v>
      </c>
      <c r="O25" s="65"/>
      <c r="P25" s="65" t="s">
        <v>297</v>
      </c>
      <c r="Q25" s="65" t="s">
        <v>281</v>
      </c>
      <c r="R25" s="65" t="s">
        <v>279</v>
      </c>
      <c r="S25" s="65" t="s">
        <v>298</v>
      </c>
      <c r="T25" s="65" t="s">
        <v>286</v>
      </c>
      <c r="V25" s="65"/>
      <c r="W25" s="65" t="s">
        <v>297</v>
      </c>
      <c r="X25" s="65" t="s">
        <v>281</v>
      </c>
      <c r="Y25" s="65" t="s">
        <v>279</v>
      </c>
      <c r="Z25" s="65" t="s">
        <v>298</v>
      </c>
      <c r="AA25" s="65" t="s">
        <v>286</v>
      </c>
      <c r="AC25" s="65"/>
      <c r="AD25" s="65" t="s">
        <v>297</v>
      </c>
      <c r="AE25" s="65" t="s">
        <v>281</v>
      </c>
      <c r="AF25" s="65" t="s">
        <v>279</v>
      </c>
      <c r="AG25" s="65" t="s">
        <v>298</v>
      </c>
      <c r="AH25" s="65" t="s">
        <v>286</v>
      </c>
      <c r="AJ25" s="65"/>
      <c r="AK25" s="65" t="s">
        <v>297</v>
      </c>
      <c r="AL25" s="65" t="s">
        <v>281</v>
      </c>
      <c r="AM25" s="65" t="s">
        <v>279</v>
      </c>
      <c r="AN25" s="65" t="s">
        <v>298</v>
      </c>
      <c r="AO25" s="65" t="s">
        <v>286</v>
      </c>
      <c r="AQ25" s="65"/>
      <c r="AR25" s="65" t="s">
        <v>297</v>
      </c>
      <c r="AS25" s="65" t="s">
        <v>281</v>
      </c>
      <c r="AT25" s="65" t="s">
        <v>279</v>
      </c>
      <c r="AU25" s="65" t="s">
        <v>298</v>
      </c>
      <c r="AV25" s="65" t="s">
        <v>343</v>
      </c>
      <c r="AX25" s="65"/>
      <c r="AY25" s="65" t="s">
        <v>339</v>
      </c>
      <c r="AZ25" s="65" t="s">
        <v>281</v>
      </c>
      <c r="BA25" s="65" t="s">
        <v>279</v>
      </c>
      <c r="BB25" s="65" t="s">
        <v>298</v>
      </c>
      <c r="BC25" s="65" t="s">
        <v>286</v>
      </c>
      <c r="BE25" s="65"/>
      <c r="BF25" s="65" t="s">
        <v>297</v>
      </c>
      <c r="BG25" s="65" t="s">
        <v>281</v>
      </c>
      <c r="BH25" s="65" t="s">
        <v>279</v>
      </c>
      <c r="BI25" s="65" t="s">
        <v>332</v>
      </c>
      <c r="BJ25" s="65" t="s">
        <v>286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147.26253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2.9421556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2.3854272000000001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28.104288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3.0882862000000002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850.13744999999994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18.647295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3.4712396000000001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1.4765877000000001</v>
      </c>
    </row>
    <row r="33" spans="1:68" x14ac:dyDescent="0.3">
      <c r="A33" s="70" t="s">
        <v>280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344</v>
      </c>
      <c r="B34" s="69"/>
      <c r="C34" s="69"/>
      <c r="D34" s="69"/>
      <c r="E34" s="69"/>
      <c r="F34" s="69"/>
      <c r="H34" s="69" t="s">
        <v>315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316</v>
      </c>
      <c r="W34" s="69"/>
      <c r="X34" s="69"/>
      <c r="Y34" s="69"/>
      <c r="Z34" s="69"/>
      <c r="AA34" s="69"/>
      <c r="AC34" s="69" t="s">
        <v>317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297</v>
      </c>
      <c r="C35" s="65" t="s">
        <v>281</v>
      </c>
      <c r="D35" s="65" t="s">
        <v>279</v>
      </c>
      <c r="E35" s="65" t="s">
        <v>298</v>
      </c>
      <c r="F35" s="65" t="s">
        <v>286</v>
      </c>
      <c r="H35" s="65"/>
      <c r="I35" s="65" t="s">
        <v>297</v>
      </c>
      <c r="J35" s="65" t="s">
        <v>281</v>
      </c>
      <c r="K35" s="65" t="s">
        <v>345</v>
      </c>
      <c r="L35" s="65" t="s">
        <v>298</v>
      </c>
      <c r="M35" s="65" t="s">
        <v>286</v>
      </c>
      <c r="O35" s="65"/>
      <c r="P35" s="65" t="s">
        <v>297</v>
      </c>
      <c r="Q35" s="65" t="s">
        <v>331</v>
      </c>
      <c r="R35" s="65" t="s">
        <v>279</v>
      </c>
      <c r="S35" s="65" t="s">
        <v>298</v>
      </c>
      <c r="T35" s="65" t="s">
        <v>286</v>
      </c>
      <c r="V35" s="65"/>
      <c r="W35" s="65" t="s">
        <v>339</v>
      </c>
      <c r="X35" s="65" t="s">
        <v>281</v>
      </c>
      <c r="Y35" s="65" t="s">
        <v>279</v>
      </c>
      <c r="Z35" s="65" t="s">
        <v>298</v>
      </c>
      <c r="AA35" s="65" t="s">
        <v>286</v>
      </c>
      <c r="AC35" s="65"/>
      <c r="AD35" s="65" t="s">
        <v>297</v>
      </c>
      <c r="AE35" s="65" t="s">
        <v>281</v>
      </c>
      <c r="AF35" s="65" t="s">
        <v>345</v>
      </c>
      <c r="AG35" s="65" t="s">
        <v>298</v>
      </c>
      <c r="AH35" s="65" t="s">
        <v>286</v>
      </c>
      <c r="AJ35" s="65"/>
      <c r="AK35" s="65" t="s">
        <v>297</v>
      </c>
      <c r="AL35" s="65" t="s">
        <v>331</v>
      </c>
      <c r="AM35" s="65" t="s">
        <v>345</v>
      </c>
      <c r="AN35" s="65" t="s">
        <v>298</v>
      </c>
      <c r="AO35" s="65" t="s">
        <v>343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897.56415000000004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2270.1187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7212.3755000000001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5358.1769999999997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90.856765999999993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213.59224</v>
      </c>
    </row>
    <row r="43" spans="1:68" x14ac:dyDescent="0.3">
      <c r="A43" s="70" t="s">
        <v>346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319</v>
      </c>
      <c r="B44" s="69"/>
      <c r="C44" s="69"/>
      <c r="D44" s="69"/>
      <c r="E44" s="69"/>
      <c r="F44" s="69"/>
      <c r="H44" s="69" t="s">
        <v>320</v>
      </c>
      <c r="I44" s="69"/>
      <c r="J44" s="69"/>
      <c r="K44" s="69"/>
      <c r="L44" s="69"/>
      <c r="M44" s="69"/>
      <c r="O44" s="69" t="s">
        <v>321</v>
      </c>
      <c r="P44" s="69"/>
      <c r="Q44" s="69"/>
      <c r="R44" s="69"/>
      <c r="S44" s="69"/>
      <c r="T44" s="69"/>
      <c r="V44" s="69" t="s">
        <v>282</v>
      </c>
      <c r="W44" s="69"/>
      <c r="X44" s="69"/>
      <c r="Y44" s="69"/>
      <c r="Z44" s="69"/>
      <c r="AA44" s="69"/>
      <c r="AC44" s="69" t="s">
        <v>283</v>
      </c>
      <c r="AD44" s="69"/>
      <c r="AE44" s="69"/>
      <c r="AF44" s="69"/>
      <c r="AG44" s="69"/>
      <c r="AH44" s="69"/>
      <c r="AJ44" s="69" t="s">
        <v>284</v>
      </c>
      <c r="AK44" s="69"/>
      <c r="AL44" s="69"/>
      <c r="AM44" s="69"/>
      <c r="AN44" s="69"/>
      <c r="AO44" s="69"/>
      <c r="AQ44" s="69" t="s">
        <v>322</v>
      </c>
      <c r="AR44" s="69"/>
      <c r="AS44" s="69"/>
      <c r="AT44" s="69"/>
      <c r="AU44" s="69"/>
      <c r="AV44" s="69"/>
      <c r="AX44" s="69" t="s">
        <v>285</v>
      </c>
      <c r="AY44" s="69"/>
      <c r="AZ44" s="69"/>
      <c r="BA44" s="69"/>
      <c r="BB44" s="69"/>
      <c r="BC44" s="69"/>
      <c r="BE44" s="69" t="s">
        <v>323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297</v>
      </c>
      <c r="C45" s="65" t="s">
        <v>281</v>
      </c>
      <c r="D45" s="65" t="s">
        <v>279</v>
      </c>
      <c r="E45" s="65" t="s">
        <v>298</v>
      </c>
      <c r="F45" s="65" t="s">
        <v>286</v>
      </c>
      <c r="H45" s="65"/>
      <c r="I45" s="65" t="s">
        <v>297</v>
      </c>
      <c r="J45" s="65" t="s">
        <v>281</v>
      </c>
      <c r="K45" s="65" t="s">
        <v>279</v>
      </c>
      <c r="L45" s="65" t="s">
        <v>298</v>
      </c>
      <c r="M45" s="65" t="s">
        <v>286</v>
      </c>
      <c r="O45" s="65"/>
      <c r="P45" s="65" t="s">
        <v>297</v>
      </c>
      <c r="Q45" s="65" t="s">
        <v>281</v>
      </c>
      <c r="R45" s="65" t="s">
        <v>279</v>
      </c>
      <c r="S45" s="65" t="s">
        <v>298</v>
      </c>
      <c r="T45" s="65" t="s">
        <v>286</v>
      </c>
      <c r="V45" s="65"/>
      <c r="W45" s="65" t="s">
        <v>297</v>
      </c>
      <c r="X45" s="65" t="s">
        <v>281</v>
      </c>
      <c r="Y45" s="65" t="s">
        <v>279</v>
      </c>
      <c r="Z45" s="65" t="s">
        <v>298</v>
      </c>
      <c r="AA45" s="65" t="s">
        <v>286</v>
      </c>
      <c r="AC45" s="65"/>
      <c r="AD45" s="65" t="s">
        <v>297</v>
      </c>
      <c r="AE45" s="65" t="s">
        <v>281</v>
      </c>
      <c r="AF45" s="65" t="s">
        <v>279</v>
      </c>
      <c r="AG45" s="65" t="s">
        <v>298</v>
      </c>
      <c r="AH45" s="65" t="s">
        <v>286</v>
      </c>
      <c r="AJ45" s="65"/>
      <c r="AK45" s="65" t="s">
        <v>297</v>
      </c>
      <c r="AL45" s="65" t="s">
        <v>347</v>
      </c>
      <c r="AM45" s="65" t="s">
        <v>338</v>
      </c>
      <c r="AN45" s="65" t="s">
        <v>298</v>
      </c>
      <c r="AO45" s="65" t="s">
        <v>286</v>
      </c>
      <c r="AQ45" s="65"/>
      <c r="AR45" s="65" t="s">
        <v>297</v>
      </c>
      <c r="AS45" s="65" t="s">
        <v>347</v>
      </c>
      <c r="AT45" s="65" t="s">
        <v>338</v>
      </c>
      <c r="AU45" s="65" t="s">
        <v>298</v>
      </c>
      <c r="AV45" s="65" t="s">
        <v>286</v>
      </c>
      <c r="AX45" s="65"/>
      <c r="AY45" s="65" t="s">
        <v>297</v>
      </c>
      <c r="AZ45" s="65" t="s">
        <v>331</v>
      </c>
      <c r="BA45" s="65" t="s">
        <v>279</v>
      </c>
      <c r="BB45" s="65" t="s">
        <v>298</v>
      </c>
      <c r="BC45" s="65" t="s">
        <v>286</v>
      </c>
      <c r="BE45" s="65"/>
      <c r="BF45" s="65" t="s">
        <v>297</v>
      </c>
      <c r="BG45" s="65" t="s">
        <v>281</v>
      </c>
      <c r="BH45" s="65" t="s">
        <v>279</v>
      </c>
      <c r="BI45" s="65" t="s">
        <v>298</v>
      </c>
      <c r="BJ45" s="65" t="s">
        <v>286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25.808523000000001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20.337510999999999</v>
      </c>
      <c r="O46" s="65" t="s">
        <v>324</v>
      </c>
      <c r="P46" s="65">
        <v>600</v>
      </c>
      <c r="Q46" s="65">
        <v>800</v>
      </c>
      <c r="R46" s="65">
        <v>0</v>
      </c>
      <c r="S46" s="65">
        <v>10000</v>
      </c>
      <c r="T46" s="65">
        <v>1634.3145999999999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6.8562040000000005E-2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5.8717885000000001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142.22425999999999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165.96324000000001</v>
      </c>
      <c r="AX46" s="65" t="s">
        <v>325</v>
      </c>
      <c r="AY46" s="65"/>
      <c r="AZ46" s="65"/>
      <c r="BA46" s="65"/>
      <c r="BB46" s="65"/>
      <c r="BC46" s="65"/>
      <c r="BE46" s="65" t="s">
        <v>287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0" sqref="G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348</v>
      </c>
      <c r="B2" s="61" t="s">
        <v>349</v>
      </c>
      <c r="C2" s="61" t="s">
        <v>276</v>
      </c>
      <c r="D2" s="61">
        <v>74</v>
      </c>
      <c r="E2" s="61">
        <v>3139.2354</v>
      </c>
      <c r="F2" s="61">
        <v>404.68579999999997</v>
      </c>
      <c r="G2" s="61">
        <v>93.095129999999997</v>
      </c>
      <c r="H2" s="61">
        <v>61.823900000000002</v>
      </c>
      <c r="I2" s="61">
        <v>31.271229999999999</v>
      </c>
      <c r="J2" s="61">
        <v>159.56303</v>
      </c>
      <c r="K2" s="61">
        <v>69.235810000000001</v>
      </c>
      <c r="L2" s="61">
        <v>90.327224999999999</v>
      </c>
      <c r="M2" s="61">
        <v>43.519919999999999</v>
      </c>
      <c r="N2" s="61">
        <v>5.4818809999999996</v>
      </c>
      <c r="O2" s="61">
        <v>25.158978000000001</v>
      </c>
      <c r="P2" s="61">
        <v>1322.0288</v>
      </c>
      <c r="Q2" s="61">
        <v>37.427933000000003</v>
      </c>
      <c r="R2" s="61">
        <v>708.1001</v>
      </c>
      <c r="S2" s="61">
        <v>201.41104000000001</v>
      </c>
      <c r="T2" s="61">
        <v>6080.2686000000003</v>
      </c>
      <c r="U2" s="61">
        <v>7.2030786999999998</v>
      </c>
      <c r="V2" s="61">
        <v>48.973880000000001</v>
      </c>
      <c r="W2" s="61">
        <v>300.13067999999998</v>
      </c>
      <c r="X2" s="61">
        <v>147.26253</v>
      </c>
      <c r="Y2" s="61">
        <v>2.9421556</v>
      </c>
      <c r="Z2" s="61">
        <v>2.3854272000000001</v>
      </c>
      <c r="AA2" s="61">
        <v>28.104288</v>
      </c>
      <c r="AB2" s="61">
        <v>3.0882862000000002</v>
      </c>
      <c r="AC2" s="61">
        <v>850.13744999999994</v>
      </c>
      <c r="AD2" s="61">
        <v>18.647295</v>
      </c>
      <c r="AE2" s="61">
        <v>3.4712396000000001</v>
      </c>
      <c r="AF2" s="61">
        <v>1.4765877000000001</v>
      </c>
      <c r="AG2" s="61">
        <v>897.56415000000004</v>
      </c>
      <c r="AH2" s="61">
        <v>531.33810000000005</v>
      </c>
      <c r="AI2" s="61">
        <v>366.22613999999999</v>
      </c>
      <c r="AJ2" s="61">
        <v>2270.1187</v>
      </c>
      <c r="AK2" s="61">
        <v>7212.3755000000001</v>
      </c>
      <c r="AL2" s="61">
        <v>90.856765999999993</v>
      </c>
      <c r="AM2" s="61">
        <v>5358.1769999999997</v>
      </c>
      <c r="AN2" s="61">
        <v>213.59224</v>
      </c>
      <c r="AO2" s="61">
        <v>25.808523000000001</v>
      </c>
      <c r="AP2" s="61">
        <v>17.051641</v>
      </c>
      <c r="AQ2" s="61">
        <v>8.7568809999999999</v>
      </c>
      <c r="AR2" s="61">
        <v>20.337510999999999</v>
      </c>
      <c r="AS2" s="61">
        <v>1634.3145999999999</v>
      </c>
      <c r="AT2" s="61">
        <v>6.8562040000000005E-2</v>
      </c>
      <c r="AU2" s="61">
        <v>5.8717885000000001</v>
      </c>
      <c r="AV2" s="61">
        <v>142.22425999999999</v>
      </c>
      <c r="AW2" s="61">
        <v>165.96324000000001</v>
      </c>
      <c r="AX2" s="61">
        <v>0.19138578000000001</v>
      </c>
      <c r="AY2" s="61">
        <v>2.9375252999999999</v>
      </c>
      <c r="AZ2" s="61">
        <v>570.42020000000002</v>
      </c>
      <c r="BA2" s="61">
        <v>98.320319999999995</v>
      </c>
      <c r="BB2" s="61">
        <v>20.237991000000001</v>
      </c>
      <c r="BC2" s="61">
        <v>24.959171000000001</v>
      </c>
      <c r="BD2" s="61">
        <v>53.100002000000003</v>
      </c>
      <c r="BE2" s="61">
        <v>4.468343</v>
      </c>
      <c r="BF2" s="61">
        <v>24.99982</v>
      </c>
      <c r="BG2" s="61">
        <v>0</v>
      </c>
      <c r="BH2" s="61">
        <v>0</v>
      </c>
      <c r="BI2" s="61">
        <v>0</v>
      </c>
      <c r="BJ2" s="61">
        <v>7.4055579999999996E-2</v>
      </c>
      <c r="BK2" s="61">
        <v>0</v>
      </c>
      <c r="BL2" s="61">
        <v>0.21938479999999999</v>
      </c>
      <c r="BM2" s="61">
        <v>2.636873</v>
      </c>
      <c r="BN2" s="61">
        <v>2.2966153999999999</v>
      </c>
      <c r="BO2" s="61">
        <v>57.188870000000001</v>
      </c>
      <c r="BP2" s="61">
        <v>6.5222726</v>
      </c>
      <c r="BQ2" s="61">
        <v>16.418900000000001</v>
      </c>
      <c r="BR2" s="61">
        <v>65.370599999999996</v>
      </c>
      <c r="BS2" s="61">
        <v>77.892166000000003</v>
      </c>
      <c r="BT2" s="61">
        <v>10.139544000000001</v>
      </c>
      <c r="BU2" s="61">
        <v>0.11376370500000001</v>
      </c>
      <c r="BV2" s="61">
        <v>3.5780590000000001E-2</v>
      </c>
      <c r="BW2" s="61">
        <v>0.59541339999999998</v>
      </c>
      <c r="BX2" s="61">
        <v>1.2006212000000001</v>
      </c>
      <c r="BY2" s="61">
        <v>0.1125563</v>
      </c>
      <c r="BZ2" s="61">
        <v>5.9485280000000005E-4</v>
      </c>
      <c r="CA2" s="61">
        <v>1.4001043</v>
      </c>
      <c r="CB2" s="61">
        <v>4.1396280000000002E-3</v>
      </c>
      <c r="CC2" s="61">
        <v>0.20590858000000001</v>
      </c>
      <c r="CD2" s="61">
        <v>0.82025546000000005</v>
      </c>
      <c r="CE2" s="61">
        <v>0.19525038</v>
      </c>
      <c r="CF2" s="61">
        <v>0.55748487000000002</v>
      </c>
      <c r="CG2" s="61">
        <v>0</v>
      </c>
      <c r="CH2" s="61">
        <v>6.2357187000000001E-2</v>
      </c>
      <c r="CI2" s="61">
        <v>0</v>
      </c>
      <c r="CJ2" s="61">
        <v>1.8258563000000001</v>
      </c>
      <c r="CK2" s="61">
        <v>5.3664009999999998E-2</v>
      </c>
      <c r="CL2" s="61">
        <v>1.4080607000000001</v>
      </c>
      <c r="CM2" s="61">
        <v>1.4324916999999999</v>
      </c>
      <c r="CN2" s="61">
        <v>5226.1629999999996</v>
      </c>
      <c r="CO2" s="61">
        <v>9377.4920000000002</v>
      </c>
      <c r="CP2" s="61">
        <v>6705.5405000000001</v>
      </c>
      <c r="CQ2" s="61">
        <v>1740.2252000000001</v>
      </c>
      <c r="CR2" s="61">
        <v>1189.9773</v>
      </c>
      <c r="CS2" s="61">
        <v>445.09012000000001</v>
      </c>
      <c r="CT2" s="61">
        <v>5664.5420000000004</v>
      </c>
      <c r="CU2" s="61">
        <v>3775.7040000000002</v>
      </c>
      <c r="CV2" s="61">
        <v>1403.3212000000001</v>
      </c>
      <c r="CW2" s="61">
        <v>4369.4614000000001</v>
      </c>
      <c r="CX2" s="61">
        <v>1230.1819</v>
      </c>
      <c r="CY2" s="61">
        <v>5863.7039999999997</v>
      </c>
      <c r="CZ2" s="61">
        <v>3109.4016000000001</v>
      </c>
      <c r="DA2" s="61">
        <v>9376.9989999999998</v>
      </c>
      <c r="DB2" s="61">
        <v>7106.0590000000002</v>
      </c>
      <c r="DC2" s="61">
        <v>15109.016</v>
      </c>
      <c r="DD2" s="61">
        <v>22984.886999999999</v>
      </c>
      <c r="DE2" s="61">
        <v>5112.2259999999997</v>
      </c>
      <c r="DF2" s="61">
        <v>7425.2190000000001</v>
      </c>
      <c r="DG2" s="61">
        <v>5582.6133</v>
      </c>
      <c r="DH2" s="61">
        <v>213.46306000000001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98.320319999999995</v>
      </c>
      <c r="B6">
        <f>BB2</f>
        <v>20.237991000000001</v>
      </c>
      <c r="C6">
        <f>BC2</f>
        <v>24.959171000000001</v>
      </c>
      <c r="D6">
        <f>BD2</f>
        <v>53.100002000000003</v>
      </c>
    </row>
    <row r="7" spans="1:113" x14ac:dyDescent="0.3">
      <c r="B7">
        <f>ROUND(B6/MAX($B$6,$C$6,$D$6),1)</f>
        <v>0.4</v>
      </c>
      <c r="C7">
        <f>ROUND(C6/MAX($B$6,$C$6,$D$6),1)</f>
        <v>0.5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O24" sqref="O2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17223</v>
      </c>
      <c r="C2" s="56">
        <f ca="1">YEAR(TODAY())-YEAR(B2)+IF(TODAY()&gt;=DATE(YEAR(TODAY()),MONTH(B2),DAY(B2)),0,-1)</f>
        <v>74</v>
      </c>
      <c r="E2" s="52">
        <v>155.6</v>
      </c>
      <c r="F2" s="53" t="s">
        <v>39</v>
      </c>
      <c r="G2" s="52">
        <v>57.3</v>
      </c>
      <c r="H2" s="51" t="s">
        <v>41</v>
      </c>
      <c r="I2" s="72">
        <f>ROUND(G3/E3^2,1)</f>
        <v>23.7</v>
      </c>
    </row>
    <row r="3" spans="1:9" x14ac:dyDescent="0.3">
      <c r="E3" s="51">
        <f>E2/100</f>
        <v>1.556</v>
      </c>
      <c r="F3" s="51" t="s">
        <v>40</v>
      </c>
      <c r="G3" s="51">
        <f>G2</f>
        <v>57.3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44560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한옥화, ID : H1901042)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30일 10:27:05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26" sqref="W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44560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74</v>
      </c>
      <c r="G12" s="137"/>
      <c r="H12" s="137"/>
      <c r="I12" s="137"/>
      <c r="K12" s="128">
        <f>'개인정보 및 신체계측 입력'!E2</f>
        <v>155.6</v>
      </c>
      <c r="L12" s="129"/>
      <c r="M12" s="122">
        <f>'개인정보 및 신체계측 입력'!G2</f>
        <v>57.3</v>
      </c>
      <c r="N12" s="123"/>
      <c r="O12" s="118" t="s">
        <v>271</v>
      </c>
      <c r="P12" s="112"/>
      <c r="Q12" s="115">
        <f>'개인정보 및 신체계측 입력'!I2</f>
        <v>23.7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한옥화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61.564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14.162000000000001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24.274000000000001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0.4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0.5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22.8</v>
      </c>
      <c r="L72" s="36" t="s">
        <v>53</v>
      </c>
      <c r="M72" s="36">
        <f>ROUND('DRIs DATA'!K8,1)</f>
        <v>3.5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94.41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408.12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147.26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205.89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112.2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480.83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258.08999999999997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2021-12-30T01:36:18Z</dcterms:modified>
</cp:coreProperties>
</file>