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<sst xmlns="http://schemas.openxmlformats.org/spreadsheetml/2006/main" count="692" uniqueCount="337">
  <si>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</si>
  <si>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</si>
  <si>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</si>
  <si>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</si>
  <si>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</si>
  <si>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</si>
  <si>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</si>
  <si>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</si>
  <si>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</si>
  <si>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</si>
  <si>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</si>
  <si>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</si>
  <si>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</si>
  <si>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</si>
  <si>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</si>
  <si>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</si>
  <si>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</si>
  <si>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</si>
  <si>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</si>
  <si>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</si>
  <si>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</si>
  <si>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</si>
  <si>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</si>
  <si>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</si>
  <si>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</si>
  <si>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</si>
  <si>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</si>
  <si>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</si>
  <si>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</si>
  <si>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</si>
  <si>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</si>
  <si>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</si>
  <si>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</si>
  <si>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</si>
  <si>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</si>
  <si>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</si>
  <si>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</si>
  <si>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</si>
  <si>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</si>
  <si>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</si>
  <si>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</si>
  <si>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</si>
  <si>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</si>
  <si>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</si>
  <si>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</si>
  <si>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</si>
  <si>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</si>
  <si>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</si>
  <si>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</si>
  <si>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</si>
  <si>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</si>
  <si>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</si>
  <si>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</si>
  <si>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</si>
  <si>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</si>
  <si>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</si>
  <si>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</si>
  <si>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</si>
  <si>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</si>
  <si>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</si>
  <si>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</si>
  <si>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</si>
  <si>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</si>
  <si>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</si>
  <si>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</si>
  <si>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</si>
  <si>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</si>
  <si>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</si>
  <si>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</si>
  <si>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</si>
  <si>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</si>
  <si>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</si>
  <si>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</si>
  <si>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</si>
  <si>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</si>
  <si>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</si>
  <si>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</si>
  <si>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</si>
  <si>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</si>
  <si>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</si>
  <si>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</si>
  <si>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</si>
  <si>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</si>
  <si>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</si>
  <si>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</si>
  <si>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</si>
  <si>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</si>
  <si>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</si>
  <si>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</si>
  <si>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</si>
  <si>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</si>
  <si>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</si>
  <si>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</si>
  <si>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</si>
  <si>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</si>
  <si>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</si>
  <si>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</si>
  <si>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</si>
  <si>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</si>
  <si>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</si>
  <si>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</si>
  <si>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</si>
  <si>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</si>
  <si>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</si>
  <si>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</si>
  <si>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</si>
  <si>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</si>
  <si>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</si>
  <si>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</si>
  <si>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</si>
  <si>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</si>
  <si>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</si>
  <si>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</si>
  <si>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</si>
  <si>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</si>
  <si>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</si>
  <si>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</si>
  <si>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</si>
  <si>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</si>
  <si>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</si>
  <si>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</si>
  <si>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</si>
  <si>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</si>
  <si>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</si>
  <si>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</si>
  <si>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</si>
  <si>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</si>
  <si>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</si>
  <si>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</si>
  <si>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</si>
  <si>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</si>
  <si>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</si>
  <si>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</si>
  <si>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</si>
  <si>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</si>
  <si>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</si>
  <si>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</si>
  <si>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</si>
  <si>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</si>
  <si>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</si>
  <si>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</si>
  <si>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</si>
  <si>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</si>
  <si>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</si>
  <si>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</si>
  <si>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</si>
  <si>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</si>
  <si>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</si>
  <si>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</si>
  <si>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</si>
  <si>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</si>
  <si>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</si>
  <si>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</si>
  <si>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</si>
  <si>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</si>
  <si>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</si>
  <si>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</si>
  <si>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</si>
  <si>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</si>
  <si>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</si>
  <si>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</si>
  <si>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</si>
  <si>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</si>
  <si>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</si>
  <si>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</si>
  <si>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</si>
  <si>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</si>
  <si>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</si>
  <si>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</si>
  <si>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</si>
  <si>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</si>
  <si>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</si>
  <si>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</si>
  <si>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</si>
  <si>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</si>
  <si>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</si>
  <si>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</si>
  <si>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</si>
  <si>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</si>
  <si>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</si>
  <si>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</si>
  <si>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</si>
  <si>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</si>
  <si>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</si>
  <si>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</si>
  <si>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</si>
  <si>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</si>
  <si>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</si>
  <si>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</si>
  <si>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</si>
  <si>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</si>
  <si>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</si>
  <si>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</si>
  <si>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</si>
  <si>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</si>
  <si>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</si>
  <si>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</si>
  <si>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</si>
  <si>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</si>
  <si>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</si>
  <si>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</si>
  <si>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</si>
  <si>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</si>
  <si>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</si>
  <si>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</si>
  <si>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</si>
  <si>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</si>
  <si>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</si>
  <si>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</si>
  <si>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</si>
  <si>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</si>
  <si>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</si>
  <si>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</si>
  <si>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</si>
  <si>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</si>
  <si>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</si>
  <si>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</si>
  <si>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</si>
  <si>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</si>
  <si>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</si>
  <si>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</si>
  <si>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</si>
  <si>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</si>
  <si>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</si>
  <si>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</si>
  <si>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</si>
  <si>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</si>
  <si>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</si>
  <si>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</si>
  <si>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</si>
  <si>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</si>
  <si>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</si>
  <si>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</si>
  <si>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</si>
  <si>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</si>
  <si>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</si>
  <si>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</si>
  <si>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</si>
  <si>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</si>
  <si>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</si>
  <si>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</si>
  <si>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</si>
  <si>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</si>
  <si>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</si>
  <si>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</si>
  <si>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</si>
  <si>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</si>
  <si>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</si>
  <si>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</si>
  <si>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</si>
  <si>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</si>
  <si>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</si>
  <si>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</si>
  <si>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</si>
  <si>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</si>
  <si>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</si>
  <si>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</si>
  <si>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</si>
  <si>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</si>
  <si>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</si>
  <si>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</si>
  <si>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</si>
  <si>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</si>
  <si>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</si>
  <si>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</si>
  <si>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</si>
  <si>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</si>
  <si>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</si>
  <si>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</si>
  <si>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</si>
  <si>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</si>
  <si>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</si>
  <si>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</si>
  <si>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</si>
  <si>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</si>
  <si>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</si>
  <si>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</si>
  <si>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</si>
  <si>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</si>
  <si>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</si>
  <si>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</si>
  <si>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</si>
  <si>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</si>
  <si>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</si>
  <si>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</si>
  <si>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</si>
  <si>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</si>
  <si>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</si>
  <si>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</si>
  <si>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</si>
  <si>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</si>
  <si>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</si>
  <si>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</si>
  <si>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</si>
  <si>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</si>
  <si>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</si>
  <si>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</si>
  <si>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</si>
  <si>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</si>
  <si>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</si>
  <si>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</si>
  <si>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</si>
  <si>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</si>
  <si>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</si>
  <si>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</si>
  <si>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</si>
  <si>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</si>
  <si>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</si>
  <si>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</si>
  <si>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</si>
  <si>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</si>
  <si>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</si>
  <si>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</si>
  <si>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</si>
  <si>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</si>
  <si>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</si>
  <si>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</si>
  <si>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</si>
  <si>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</si>
  <si>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</si>
  <si>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</si>
  <si>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</si>
  <si>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</si>
  <si>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</si>
  <si>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</si>
  <si>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</si>
  <si>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</si>
  <si>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</si>
  <si>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</si>
  <si>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</si>
  <si>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</si>
  <si>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</si>
  <si>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정동현, ID : H1901044)</t>
  </si>
  <si>
    <t>2021년 12월 31일 09:39:21</t>
  </si>
  <si>
    <t>H1901044</t>
  </si>
  <si>
    <t>정동현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</si>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</sst>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70.749989999999997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4848"/>
        <c:axId val="530565240"/>
      </c:barChart>
      <c:catAx>
        <c:axId val="53056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5240"/>
        <c:crosses val="autoZero"/>
        <c:auto val="1"/>
        <c:lblAlgn val="ctr"/>
        <c:lblOffset val="100"/>
        <c:noMultiLvlLbl val="0"/>
      </c:catAx>
      <c:valAx>
        <c:axId val="53056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2.1305190000000001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6088"/>
        <c:axId val="530626480"/>
      </c:barChart>
      <c:catAx>
        <c:axId val="53062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6480"/>
        <c:crosses val="autoZero"/>
        <c:auto val="1"/>
        <c:lblAlgn val="ctr"/>
        <c:lblOffset val="100"/>
        <c:noMultiLvlLbl val="0"/>
      </c:catAx>
      <c:valAx>
        <c:axId val="53062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3.0837420999999998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9752"/>
        <c:axId val="530560144"/>
      </c:barChart>
      <c:catAx>
        <c:axId val="53055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0144"/>
        <c:crosses val="autoZero"/>
        <c:auto val="1"/>
        <c:lblAlgn val="ctr"/>
        <c:lblOffset val="100"/>
        <c:noMultiLvlLbl val="0"/>
      </c:catAx>
      <c:valAx>
        <c:axId val="53056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1372.01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6872"/>
        <c:axId val="617616216"/>
      </c:barChart>
      <c:catAx>
        <c:axId val="53062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6216"/>
        <c:crosses val="autoZero"/>
        <c:auto val="1"/>
        <c:lblAlgn val="ctr"/>
        <c:lblOffset val="100"/>
        <c:noMultiLvlLbl val="0"/>
      </c:catAx>
      <c:valAx>
        <c:axId val="61761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3882.76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8960"/>
        <c:axId val="617621312"/>
      </c:barChart>
      <c:catAx>
        <c:axId val="61761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21312"/>
        <c:crosses val="autoZero"/>
        <c:auto val="1"/>
        <c:lblAlgn val="ctr"/>
        <c:lblOffset val="100"/>
        <c:noMultiLvlLbl val="0"/>
      </c:catAx>
      <c:valAx>
        <c:axId val="617621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226.70699999999999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9744"/>
        <c:axId val="617616608"/>
      </c:barChart>
      <c:catAx>
        <c:axId val="61761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6608"/>
        <c:crosses val="autoZero"/>
        <c:auto val="1"/>
        <c:lblAlgn val="ctr"/>
        <c:lblOffset val="100"/>
        <c:noMultiLvlLbl val="0"/>
      </c:catAx>
      <c:valAx>
        <c:axId val="61761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116.760445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22096"/>
        <c:axId val="617621704"/>
      </c:barChart>
      <c:catAx>
        <c:axId val="6176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21704"/>
        <c:crosses val="autoZero"/>
        <c:auto val="1"/>
        <c:lblAlgn val="ctr"/>
        <c:lblOffset val="100"/>
        <c:noMultiLvlLbl val="0"/>
      </c:catAx>
      <c:valAx>
        <c:axId val="6176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12.147646999999999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7000"/>
        <c:axId val="617614648"/>
      </c:barChart>
      <c:catAx>
        <c:axId val="61761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4648"/>
        <c:crosses val="autoZero"/>
        <c:auto val="1"/>
        <c:lblAlgn val="ctr"/>
        <c:lblOffset val="100"/>
        <c:noMultiLvlLbl val="0"/>
      </c:catAx>
      <c:valAx>
        <c:axId val="61761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1985.3661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5040"/>
        <c:axId val="617615432"/>
      </c:barChart>
      <c:catAx>
        <c:axId val="6176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5432"/>
        <c:crosses val="autoZero"/>
        <c:auto val="1"/>
        <c:lblAlgn val="ctr"/>
        <c:lblOffset val="100"/>
        <c:noMultiLvlLbl val="0"/>
      </c:catAx>
      <c:valAx>
        <c:axId val="617615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0.27584950000000003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5824"/>
        <c:axId val="617617392"/>
      </c:barChart>
      <c:catAx>
        <c:axId val="61761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7392"/>
        <c:crosses val="autoZero"/>
        <c:auto val="1"/>
        <c:lblAlgn val="ctr"/>
        <c:lblOffset val="100"/>
        <c:noMultiLvlLbl val="0"/>
      </c:catAx>
      <c:valAx>
        <c:axId val="61761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4.6182666000000001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5464"/>
        <c:axId val="527000952"/>
      </c:barChart>
      <c:catAx>
        <c:axId val="52699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000952"/>
        <c:crosses val="autoZero"/>
        <c:auto val="1"/>
        <c:lblAlgn val="ctr"/>
        <c:lblOffset val="100"/>
        <c:noMultiLvlLbl val="0"/>
      </c:catAx>
      <c:valAx>
        <c:axId val="52700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34.676341999999998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1320"/>
        <c:axId val="530564456"/>
      </c:barChart>
      <c:catAx>
        <c:axId val="53056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4456"/>
        <c:crosses val="autoZero"/>
        <c:auto val="1"/>
        <c:lblAlgn val="ctr"/>
        <c:lblOffset val="100"/>
        <c:noMultiLvlLbl val="0"/>
      </c:catAx>
      <c:valAx>
        <c:axId val="530564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319.49651999999998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7424"/>
        <c:axId val="527001344"/>
      </c:barChart>
      <c:catAx>
        <c:axId val="52699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001344"/>
        <c:crosses val="autoZero"/>
        <c:auto val="1"/>
        <c:lblAlgn val="ctr"/>
        <c:lblOffset val="100"/>
        <c:noMultiLvlLbl val="0"/>
      </c:catAx>
      <c:valAx>
        <c:axId val="52700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93.470579999999998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000168"/>
        <c:axId val="526998992"/>
      </c:barChart>
      <c:catAx>
        <c:axId val="52700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98992"/>
        <c:crosses val="autoZero"/>
        <c:auto val="1"/>
        <c:lblAlgn val="ctr"/>
        <c:lblOffset val="100"/>
        <c:noMultiLvlLbl val="0"/>
      </c:catAx>
      <c:valAx>
        <c:axId val="52699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00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9.1929999999999996</c:v>
                </c:pt>
                <c:pt idx="1">
                  <c:v>9.5920000000000005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000560"/>
        <c:axId val="526999776"/>
      </c:barChart>
      <c:catAx>
        <c:axId val="52700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99776"/>
        <c:crosses val="autoZero"/>
        <c:auto val="1"/>
        <c:lblAlgn val="ctr"/>
        <c:lblOffset val="100"/>
        <c:noMultiLvlLbl val="0"/>
      </c:catAx>
      <c:valAx>
        <c:axId val="52699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00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10.213386</c:v>
                </c:pt>
                <c:pt idx="1">
                  <c:v>9.8371934999999997</c:v>
                </c:pt>
                <c:pt idx="2">
                  <c:v>18.513231000000001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653.21379999999999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8208"/>
        <c:axId val="527002520"/>
      </c:barChart>
      <c:catAx>
        <c:axId val="52699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002520"/>
        <c:crosses val="autoZero"/>
        <c:auto val="1"/>
        <c:lblAlgn val="ctr"/>
        <c:lblOffset val="100"/>
        <c:noMultiLvlLbl val="0"/>
      </c:catAx>
      <c:valAx>
        <c:axId val="52700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21.030224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9384"/>
        <c:axId val="526995856"/>
      </c:barChart>
      <c:catAx>
        <c:axId val="52699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95856"/>
        <c:crosses val="autoZero"/>
        <c:auto val="1"/>
        <c:lblAlgn val="ctr"/>
        <c:lblOffset val="100"/>
        <c:noMultiLvlLbl val="0"/>
      </c:catAx>
      <c:valAx>
        <c:axId val="52699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79.557000000000002</c:v>
                </c:pt>
                <c:pt idx="1">
                  <c:v>6.7190000000000003</c:v>
                </c:pt>
                <c:pt idx="2">
                  <c:v>13.725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996640"/>
        <c:axId val="527542432"/>
      </c:barChart>
      <c:catAx>
        <c:axId val="5269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2432"/>
        <c:crosses val="autoZero"/>
        <c:auto val="1"/>
        <c:lblAlgn val="ctr"/>
        <c:lblOffset val="100"/>
        <c:noMultiLvlLbl val="0"/>
      </c:catAx>
      <c:valAx>
        <c:axId val="52754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2271.3816000000002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0080"/>
        <c:axId val="527536552"/>
      </c:barChart>
      <c:catAx>
        <c:axId val="5275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6552"/>
        <c:crosses val="autoZero"/>
        <c:auto val="1"/>
        <c:lblAlgn val="ctr"/>
        <c:lblOffset val="100"/>
        <c:noMultiLvlLbl val="0"/>
      </c:catAx>
      <c:valAx>
        <c:axId val="52753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191.79149000000001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39688"/>
        <c:axId val="527536944"/>
      </c:barChart>
      <c:catAx>
        <c:axId val="52753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6944"/>
        <c:crosses val="autoZero"/>
        <c:auto val="1"/>
        <c:lblAlgn val="ctr"/>
        <c:lblOffset val="100"/>
        <c:noMultiLvlLbl val="0"/>
      </c:catAx>
      <c:valAx>
        <c:axId val="527536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631.0548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1256"/>
        <c:axId val="527537336"/>
      </c:barChart>
      <c:catAx>
        <c:axId val="52754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7336"/>
        <c:crosses val="autoZero"/>
        <c:auto val="1"/>
        <c:lblAlgn val="ctr"/>
        <c:lblOffset val="100"/>
        <c:noMultiLvlLbl val="0"/>
      </c:catAx>
      <c:valAx>
        <c:axId val="52753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2.9784446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5632"/>
        <c:axId val="530566808"/>
      </c:barChart>
      <c:catAx>
        <c:axId val="53056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6808"/>
        <c:crosses val="autoZero"/>
        <c:auto val="1"/>
        <c:lblAlgn val="ctr"/>
        <c:lblOffset val="100"/>
        <c:noMultiLvlLbl val="0"/>
      </c:catAx>
      <c:valAx>
        <c:axId val="53056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7311.7964000000002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1648"/>
        <c:axId val="527542824"/>
      </c:barChart>
      <c:catAx>
        <c:axId val="5275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2824"/>
        <c:crosses val="autoZero"/>
        <c:auto val="1"/>
        <c:lblAlgn val="ctr"/>
        <c:lblOffset val="100"/>
        <c:noMultiLvlLbl val="0"/>
      </c:catAx>
      <c:valAx>
        <c:axId val="52754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15.744699000000001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3608"/>
        <c:axId val="527540472"/>
      </c:barChart>
      <c:catAx>
        <c:axId val="52754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0472"/>
        <c:crosses val="autoZero"/>
        <c:auto val="1"/>
        <c:lblAlgn val="ctr"/>
        <c:lblOffset val="100"/>
        <c:noMultiLvlLbl val="0"/>
      </c:catAx>
      <c:valAx>
        <c:axId val="52754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1.7611699000000001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38904"/>
        <c:axId val="527537728"/>
      </c:barChart>
      <c:catAx>
        <c:axId val="5275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7728"/>
        <c:crosses val="autoZero"/>
        <c:auto val="1"/>
        <c:lblAlgn val="ctr"/>
        <c:lblOffset val="100"/>
        <c:noMultiLvlLbl val="0"/>
      </c:catAx>
      <c:valAx>
        <c:axId val="5275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316.50842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61312"/>
        <c:axId val="530629616"/>
      </c:barChart>
      <c:catAx>
        <c:axId val="526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9616"/>
        <c:crosses val="autoZero"/>
        <c:auto val="1"/>
        <c:lblAlgn val="ctr"/>
        <c:lblOffset val="100"/>
        <c:noMultiLvlLbl val="0"/>
      </c:catAx>
      <c:valAx>
        <c:axId val="53062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1.5681061999999999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5304"/>
        <c:axId val="530631184"/>
      </c:barChart>
      <c:catAx>
        <c:axId val="53062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31184"/>
        <c:crosses val="autoZero"/>
        <c:auto val="1"/>
        <c:lblAlgn val="ctr"/>
        <c:lblOffset val="100"/>
        <c:noMultiLvlLbl val="0"/>
      </c:catAx>
      <c:valAx>
        <c:axId val="53063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18.224641999999999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7264"/>
        <c:axId val="530628832"/>
      </c:barChart>
      <c:catAx>
        <c:axId val="53062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8832"/>
        <c:crosses val="autoZero"/>
        <c:auto val="1"/>
        <c:lblAlgn val="ctr"/>
        <c:lblOffset val="100"/>
        <c:noMultiLvlLbl val="0"/>
      </c:catAx>
      <c:valAx>
        <c:axId val="53062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1.7611699000000001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7656"/>
        <c:axId val="530630792"/>
      </c:barChart>
      <c:catAx>
        <c:axId val="53062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30792"/>
        <c:crosses val="autoZero"/>
        <c:auto val="1"/>
        <c:lblAlgn val="ctr"/>
        <c:lblOffset val="100"/>
        <c:noMultiLvlLbl val="0"/>
      </c:catAx>
      <c:valAx>
        <c:axId val="53063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778.55920000000003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8440"/>
        <c:axId val="530630008"/>
      </c:barChart>
      <c:catAx>
        <c:axId val="5306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30008"/>
        <c:crosses val="autoZero"/>
        <c:auto val="1"/>
        <c:lblAlgn val="ctr"/>
        <c:lblOffset val="100"/>
        <c:noMultiLvlLbl val="0"/>
      </c:catAx>
      <c:valAx>
        <c:axId val="53063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6.6971784000000003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31576"/>
        <c:axId val="530628048"/>
      </c:barChart>
      <c:catAx>
        <c:axId val="53063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8048"/>
        <c:crosses val="autoZero"/>
        <c:auto val="1"/>
        <c:lblAlgn val="ctr"/>
        <c:lblOffset val="100"/>
        <c:noMultiLvlLbl val="0"/>
      </c:catAx>
      <c:valAx>
        <c:axId val="53062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3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정동현, ID : H1901044)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31일 09:39:21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2271.3816000000002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70.749989999999997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34.676341999999998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79.557000000000002</v>
      </c>
      <c r="G8" s="59">
        <f>'DRIs DATA 입력'!G8</f>
        <v>6.7190000000000003</v>
      </c>
      <c r="H8" s="59">
        <f>'DRIs DATA 입력'!H8</f>
        <v>13.725</v>
      </c>
      <c r="I8" s="46"/>
      <c r="J8" s="59" t="s">
        <v>215</v>
      </c>
      <c r="K8" s="59">
        <f>'DRIs DATA 입력'!K8</f>
        <v>9.1929999999999996</v>
      </c>
      <c r="L8" s="59">
        <f>'DRIs DATA 입력'!L8</f>
        <v>9.5920000000000005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653.21379999999999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21.030224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2.9784446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316.50842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191.79149000000001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2.1333039999999999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1.5681061999999999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18.224641999999999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1.7611699000000001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778.55920000000003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6.6971784000000003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2.1305190000000001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3.0837420999999998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631.0548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1372.01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7311.7964000000002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3882.76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226.70699999999999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116.760445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15.744699000000001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12.147646999999999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1985.3661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0.27584950000000003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4.6182666000000001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319.49651999999998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93.470579999999998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8" sqref="N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332</v>
      </c>
      <c r="G1" s="62" t="s">
        <v>311</v>
      </c>
      <c r="H1" s="61" t="s">
        <v>333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312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315</v>
      </c>
      <c r="E5" s="65"/>
      <c r="F5" s="65" t="s">
        <v>49</v>
      </c>
      <c r="G5" s="65" t="s">
        <v>286</v>
      </c>
      <c r="H5" s="65" t="s">
        <v>45</v>
      </c>
      <c r="J5" s="65"/>
      <c r="K5" s="65" t="s">
        <v>304</v>
      </c>
      <c r="L5" s="65" t="s">
        <v>287</v>
      </c>
      <c r="N5" s="65"/>
      <c r="O5" s="65" t="s">
        <v>314</v>
      </c>
      <c r="P5" s="65" t="s">
        <v>277</v>
      </c>
      <c r="Q5" s="65" t="s">
        <v>284</v>
      </c>
      <c r="R5" s="65" t="s">
        <v>295</v>
      </c>
      <c r="S5" s="65" t="s">
        <v>315</v>
      </c>
      <c r="U5" s="65"/>
      <c r="V5" s="65" t="s">
        <v>314</v>
      </c>
      <c r="W5" s="65" t="s">
        <v>277</v>
      </c>
      <c r="X5" s="65" t="s">
        <v>284</v>
      </c>
      <c r="Y5" s="65" t="s">
        <v>295</v>
      </c>
      <c r="Z5" s="65" t="s">
        <v>315</v>
      </c>
    </row>
    <row r="6" spans="1:27" x14ac:dyDescent="0.3">
      <c r="A6" s="65" t="s">
        <v>278</v>
      </c>
      <c r="B6" s="65">
        <v>2000</v>
      </c>
      <c r="C6" s="65">
        <v>2271.3816000000002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45</v>
      </c>
      <c r="P6" s="65">
        <v>55</v>
      </c>
      <c r="Q6" s="65">
        <v>0</v>
      </c>
      <c r="R6" s="65">
        <v>0</v>
      </c>
      <c r="S6" s="65">
        <v>70.749989999999997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34.676341999999998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79.557000000000002</v>
      </c>
      <c r="G8" s="65">
        <v>6.7190000000000003</v>
      </c>
      <c r="H8" s="65">
        <v>13.725</v>
      </c>
      <c r="J8" s="65" t="s">
        <v>296</v>
      </c>
      <c r="K8" s="65">
        <v>9.1929999999999996</v>
      </c>
      <c r="L8" s="65">
        <v>9.5920000000000005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314</v>
      </c>
      <c r="C15" s="65" t="s">
        <v>277</v>
      </c>
      <c r="D15" s="65" t="s">
        <v>284</v>
      </c>
      <c r="E15" s="65" t="s">
        <v>295</v>
      </c>
      <c r="F15" s="65" t="s">
        <v>315</v>
      </c>
      <c r="H15" s="65"/>
      <c r="I15" s="65" t="s">
        <v>314</v>
      </c>
      <c r="J15" s="65" t="s">
        <v>277</v>
      </c>
      <c r="K15" s="65" t="s">
        <v>284</v>
      </c>
      <c r="L15" s="65" t="s">
        <v>295</v>
      </c>
      <c r="M15" s="65" t="s">
        <v>315</v>
      </c>
      <c r="O15" s="65"/>
      <c r="P15" s="65" t="s">
        <v>314</v>
      </c>
      <c r="Q15" s="65" t="s">
        <v>277</v>
      </c>
      <c r="R15" s="65" t="s">
        <v>284</v>
      </c>
      <c r="S15" s="65" t="s">
        <v>295</v>
      </c>
      <c r="T15" s="65" t="s">
        <v>315</v>
      </c>
      <c r="V15" s="65"/>
      <c r="W15" s="65" t="s">
        <v>314</v>
      </c>
      <c r="X15" s="65" t="s">
        <v>277</v>
      </c>
      <c r="Y15" s="65" t="s">
        <v>284</v>
      </c>
      <c r="Z15" s="65" t="s">
        <v>295</v>
      </c>
      <c r="AA15" s="65" t="s">
        <v>315</v>
      </c>
    </row>
    <row r="16" spans="1:27" x14ac:dyDescent="0.3">
      <c r="A16" s="65" t="s">
        <v>299</v>
      </c>
      <c r="B16" s="65">
        <v>500</v>
      </c>
      <c r="C16" s="65">
        <v>700</v>
      </c>
      <c r="D16" s="65">
        <v>0</v>
      </c>
      <c r="E16" s="65">
        <v>3000</v>
      </c>
      <c r="F16" s="65">
        <v>653.21379999999999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21.030224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2.9784446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316.50842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327</v>
      </c>
      <c r="AY24" s="67"/>
      <c r="AZ24" s="67"/>
      <c r="BA24" s="67"/>
      <c r="BB24" s="67"/>
      <c r="BC24" s="67"/>
      <c r="BE24" s="67" t="s">
        <v>318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314</v>
      </c>
      <c r="C25" s="65" t="s">
        <v>277</v>
      </c>
      <c r="D25" s="65" t="s">
        <v>284</v>
      </c>
      <c r="E25" s="65" t="s">
        <v>295</v>
      </c>
      <c r="F25" s="65" t="s">
        <v>315</v>
      </c>
      <c r="H25" s="65"/>
      <c r="I25" s="65" t="s">
        <v>314</v>
      </c>
      <c r="J25" s="65" t="s">
        <v>277</v>
      </c>
      <c r="K25" s="65" t="s">
        <v>284</v>
      </c>
      <c r="L25" s="65" t="s">
        <v>295</v>
      </c>
      <c r="M25" s="65" t="s">
        <v>315</v>
      </c>
      <c r="O25" s="65"/>
      <c r="P25" s="65" t="s">
        <v>314</v>
      </c>
      <c r="Q25" s="65" t="s">
        <v>277</v>
      </c>
      <c r="R25" s="65" t="s">
        <v>284</v>
      </c>
      <c r="S25" s="65" t="s">
        <v>295</v>
      </c>
      <c r="T25" s="65" t="s">
        <v>315</v>
      </c>
      <c r="V25" s="65"/>
      <c r="W25" s="65" t="s">
        <v>314</v>
      </c>
      <c r="X25" s="65" t="s">
        <v>277</v>
      </c>
      <c r="Y25" s="65" t="s">
        <v>284</v>
      </c>
      <c r="Z25" s="65" t="s">
        <v>295</v>
      </c>
      <c r="AA25" s="65" t="s">
        <v>315</v>
      </c>
      <c r="AC25" s="65"/>
      <c r="AD25" s="65" t="s">
        <v>314</v>
      </c>
      <c r="AE25" s="65" t="s">
        <v>277</v>
      </c>
      <c r="AF25" s="65" t="s">
        <v>284</v>
      </c>
      <c r="AG25" s="65" t="s">
        <v>295</v>
      </c>
      <c r="AH25" s="65" t="s">
        <v>315</v>
      </c>
      <c r="AJ25" s="65"/>
      <c r="AK25" s="65" t="s">
        <v>314</v>
      </c>
      <c r="AL25" s="65" t="s">
        <v>277</v>
      </c>
      <c r="AM25" s="65" t="s">
        <v>284</v>
      </c>
      <c r="AN25" s="65" t="s">
        <v>295</v>
      </c>
      <c r="AO25" s="65" t="s">
        <v>315</v>
      </c>
      <c r="AQ25" s="65"/>
      <c r="AR25" s="65" t="s">
        <v>314</v>
      </c>
      <c r="AS25" s="65" t="s">
        <v>277</v>
      </c>
      <c r="AT25" s="65" t="s">
        <v>284</v>
      </c>
      <c r="AU25" s="65" t="s">
        <v>295</v>
      </c>
      <c r="AV25" s="65" t="s">
        <v>315</v>
      </c>
      <c r="AX25" s="65"/>
      <c r="AY25" s="65" t="s">
        <v>314</v>
      </c>
      <c r="AZ25" s="65" t="s">
        <v>277</v>
      </c>
      <c r="BA25" s="65" t="s">
        <v>284</v>
      </c>
      <c r="BB25" s="65" t="s">
        <v>295</v>
      </c>
      <c r="BC25" s="65" t="s">
        <v>315</v>
      </c>
      <c r="BE25" s="65"/>
      <c r="BF25" s="65" t="s">
        <v>314</v>
      </c>
      <c r="BG25" s="65" t="s">
        <v>277</v>
      </c>
      <c r="BH25" s="65" t="s">
        <v>284</v>
      </c>
      <c r="BI25" s="65" t="s">
        <v>295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191.79149000000001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2.1333039999999999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1.5681061999999999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18.224641999999999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1.7611699000000001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778.55920000000003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6.6971784000000003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2.1305190000000001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3.0837420999999998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314</v>
      </c>
      <c r="C35" s="65" t="s">
        <v>277</v>
      </c>
      <c r="D35" s="65" t="s">
        <v>284</v>
      </c>
      <c r="E35" s="65" t="s">
        <v>295</v>
      </c>
      <c r="F35" s="65" t="s">
        <v>315</v>
      </c>
      <c r="H35" s="65"/>
      <c r="I35" s="65" t="s">
        <v>314</v>
      </c>
      <c r="J35" s="65" t="s">
        <v>277</v>
      </c>
      <c r="K35" s="65" t="s">
        <v>284</v>
      </c>
      <c r="L35" s="65" t="s">
        <v>295</v>
      </c>
      <c r="M35" s="65" t="s">
        <v>315</v>
      </c>
      <c r="O35" s="65"/>
      <c r="P35" s="65" t="s">
        <v>314</v>
      </c>
      <c r="Q35" s="65" t="s">
        <v>277</v>
      </c>
      <c r="R35" s="65" t="s">
        <v>284</v>
      </c>
      <c r="S35" s="65" t="s">
        <v>295</v>
      </c>
      <c r="T35" s="65" t="s">
        <v>315</v>
      </c>
      <c r="V35" s="65"/>
      <c r="W35" s="65" t="s">
        <v>314</v>
      </c>
      <c r="X35" s="65" t="s">
        <v>277</v>
      </c>
      <c r="Y35" s="65" t="s">
        <v>284</v>
      </c>
      <c r="Z35" s="65" t="s">
        <v>295</v>
      </c>
      <c r="AA35" s="65" t="s">
        <v>315</v>
      </c>
      <c r="AC35" s="65"/>
      <c r="AD35" s="65" t="s">
        <v>314</v>
      </c>
      <c r="AE35" s="65" t="s">
        <v>277</v>
      </c>
      <c r="AF35" s="65" t="s">
        <v>284</v>
      </c>
      <c r="AG35" s="65" t="s">
        <v>295</v>
      </c>
      <c r="AH35" s="65" t="s">
        <v>315</v>
      </c>
      <c r="AJ35" s="65"/>
      <c r="AK35" s="65" t="s">
        <v>314</v>
      </c>
      <c r="AL35" s="65" t="s">
        <v>277</v>
      </c>
      <c r="AM35" s="65" t="s">
        <v>284</v>
      </c>
      <c r="AN35" s="65" t="s">
        <v>295</v>
      </c>
      <c r="AO35" s="65" t="s">
        <v>315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631.0548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1372.01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7311.7964000000002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3882.76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226.70699999999999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116.760445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320</v>
      </c>
      <c r="P44" s="67"/>
      <c r="Q44" s="67"/>
      <c r="R44" s="67"/>
      <c r="S44" s="67"/>
      <c r="T44" s="67"/>
      <c r="V44" s="67" t="s">
        <v>321</v>
      </c>
      <c r="W44" s="67"/>
      <c r="X44" s="67"/>
      <c r="Y44" s="67"/>
      <c r="Z44" s="67"/>
      <c r="AA44" s="67"/>
      <c r="AC44" s="67" t="s">
        <v>322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314</v>
      </c>
      <c r="C45" s="65" t="s">
        <v>277</v>
      </c>
      <c r="D45" s="65" t="s">
        <v>284</v>
      </c>
      <c r="E45" s="65" t="s">
        <v>295</v>
      </c>
      <c r="F45" s="65" t="s">
        <v>315</v>
      </c>
      <c r="H45" s="65"/>
      <c r="I45" s="65" t="s">
        <v>314</v>
      </c>
      <c r="J45" s="65" t="s">
        <v>277</v>
      </c>
      <c r="K45" s="65" t="s">
        <v>284</v>
      </c>
      <c r="L45" s="65" t="s">
        <v>295</v>
      </c>
      <c r="M45" s="65" t="s">
        <v>315</v>
      </c>
      <c r="O45" s="65"/>
      <c r="P45" s="65" t="s">
        <v>314</v>
      </c>
      <c r="Q45" s="65" t="s">
        <v>277</v>
      </c>
      <c r="R45" s="65" t="s">
        <v>284</v>
      </c>
      <c r="S45" s="65" t="s">
        <v>295</v>
      </c>
      <c r="T45" s="65" t="s">
        <v>315</v>
      </c>
      <c r="V45" s="65"/>
      <c r="W45" s="65" t="s">
        <v>314</v>
      </c>
      <c r="X45" s="65" t="s">
        <v>277</v>
      </c>
      <c r="Y45" s="65" t="s">
        <v>284</v>
      </c>
      <c r="Z45" s="65" t="s">
        <v>295</v>
      </c>
      <c r="AA45" s="65" t="s">
        <v>315</v>
      </c>
      <c r="AC45" s="65"/>
      <c r="AD45" s="65" t="s">
        <v>314</v>
      </c>
      <c r="AE45" s="65" t="s">
        <v>277</v>
      </c>
      <c r="AF45" s="65" t="s">
        <v>284</v>
      </c>
      <c r="AG45" s="65" t="s">
        <v>295</v>
      </c>
      <c r="AH45" s="65" t="s">
        <v>315</v>
      </c>
      <c r="AJ45" s="65"/>
      <c r="AK45" s="65" t="s">
        <v>314</v>
      </c>
      <c r="AL45" s="65" t="s">
        <v>277</v>
      </c>
      <c r="AM45" s="65" t="s">
        <v>284</v>
      </c>
      <c r="AN45" s="65" t="s">
        <v>295</v>
      </c>
      <c r="AO45" s="65" t="s">
        <v>315</v>
      </c>
      <c r="AQ45" s="65"/>
      <c r="AR45" s="65" t="s">
        <v>314</v>
      </c>
      <c r="AS45" s="65" t="s">
        <v>277</v>
      </c>
      <c r="AT45" s="65" t="s">
        <v>284</v>
      </c>
      <c r="AU45" s="65" t="s">
        <v>295</v>
      </c>
      <c r="AV45" s="65" t="s">
        <v>315</v>
      </c>
      <c r="AX45" s="65"/>
      <c r="AY45" s="65" t="s">
        <v>314</v>
      </c>
      <c r="AZ45" s="65" t="s">
        <v>277</v>
      </c>
      <c r="BA45" s="65" t="s">
        <v>284</v>
      </c>
      <c r="BB45" s="65" t="s">
        <v>295</v>
      </c>
      <c r="BC45" s="65" t="s">
        <v>315</v>
      </c>
      <c r="BE45" s="65"/>
      <c r="BF45" s="65" t="s">
        <v>314</v>
      </c>
      <c r="BG45" s="65" t="s">
        <v>277</v>
      </c>
      <c r="BH45" s="65" t="s">
        <v>284</v>
      </c>
      <c r="BI45" s="65" t="s">
        <v>295</v>
      </c>
      <c r="BJ45" s="65" t="s">
        <v>315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15.744699000000001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12.147646999999999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1985.3661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0.27584950000000003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4.6182666000000001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319.49651999999998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93.470579999999998</v>
      </c>
      <c r="AX46" s="65" t="s">
        <v>310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9" sqref="I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70</v>
      </c>
      <c r="E2" s="61">
        <v>2271.3816000000002</v>
      </c>
      <c r="F2" s="61">
        <v>410.10399999999998</v>
      </c>
      <c r="G2" s="61">
        <v>34.63344</v>
      </c>
      <c r="H2" s="61">
        <v>23.182182000000001</v>
      </c>
      <c r="I2" s="61">
        <v>11.451255</v>
      </c>
      <c r="J2" s="61">
        <v>70.749989999999997</v>
      </c>
      <c r="K2" s="61">
        <v>48.228639999999999</v>
      </c>
      <c r="L2" s="61">
        <v>22.521350000000002</v>
      </c>
      <c r="M2" s="61">
        <v>34.676341999999998</v>
      </c>
      <c r="N2" s="61">
        <v>3.2550840000000001</v>
      </c>
      <c r="O2" s="61">
        <v>20.312193000000001</v>
      </c>
      <c r="P2" s="61">
        <v>1213.0547999999999</v>
      </c>
      <c r="Q2" s="61">
        <v>31.421735999999999</v>
      </c>
      <c r="R2" s="61">
        <v>653.21379999999999</v>
      </c>
      <c r="S2" s="61">
        <v>109.52969</v>
      </c>
      <c r="T2" s="61">
        <v>6524.2110000000002</v>
      </c>
      <c r="U2" s="61">
        <v>2.9784446</v>
      </c>
      <c r="V2" s="61">
        <v>21.030224</v>
      </c>
      <c r="W2" s="61">
        <v>316.50842</v>
      </c>
      <c r="X2" s="61">
        <v>191.79149000000001</v>
      </c>
      <c r="Y2" s="61">
        <v>2.1333039999999999</v>
      </c>
      <c r="Z2" s="61">
        <v>1.5681061999999999</v>
      </c>
      <c r="AA2" s="61">
        <v>18.224641999999999</v>
      </c>
      <c r="AB2" s="61">
        <v>1.7611699000000001</v>
      </c>
      <c r="AC2" s="61">
        <v>778.55920000000003</v>
      </c>
      <c r="AD2" s="61">
        <v>6.6971784000000003</v>
      </c>
      <c r="AE2" s="61">
        <v>2.1305190000000001</v>
      </c>
      <c r="AF2" s="61">
        <v>3.0837420999999998</v>
      </c>
      <c r="AG2" s="61">
        <v>631.0548</v>
      </c>
      <c r="AH2" s="61">
        <v>348.47705000000002</v>
      </c>
      <c r="AI2" s="61">
        <v>282.57772999999997</v>
      </c>
      <c r="AJ2" s="61">
        <v>1372.01</v>
      </c>
      <c r="AK2" s="61">
        <v>7311.7964000000002</v>
      </c>
      <c r="AL2" s="61">
        <v>226.70699999999999</v>
      </c>
      <c r="AM2" s="61">
        <v>3882.76</v>
      </c>
      <c r="AN2" s="61">
        <v>116.760445</v>
      </c>
      <c r="AO2" s="61">
        <v>15.744699000000001</v>
      </c>
      <c r="AP2" s="61">
        <v>13.152158999999999</v>
      </c>
      <c r="AQ2" s="61">
        <v>2.5925400000000001</v>
      </c>
      <c r="AR2" s="61">
        <v>12.147646999999999</v>
      </c>
      <c r="AS2" s="61">
        <v>1985.3661</v>
      </c>
      <c r="AT2" s="61">
        <v>0.27584950000000003</v>
      </c>
      <c r="AU2" s="61">
        <v>4.6182666000000001</v>
      </c>
      <c r="AV2" s="61">
        <v>319.49651999999998</v>
      </c>
      <c r="AW2" s="61">
        <v>93.470579999999998</v>
      </c>
      <c r="AX2" s="61">
        <v>8.0539830000000007E-2</v>
      </c>
      <c r="AY2" s="61">
        <v>0.81555705999999994</v>
      </c>
      <c r="AZ2" s="61">
        <v>245.36646999999999</v>
      </c>
      <c r="BA2" s="61">
        <v>38.589579999999998</v>
      </c>
      <c r="BB2" s="61">
        <v>10.213386</v>
      </c>
      <c r="BC2" s="61">
        <v>9.8371934999999997</v>
      </c>
      <c r="BD2" s="61">
        <v>18.513231000000001</v>
      </c>
      <c r="BE2" s="61">
        <v>1.7795232999999999</v>
      </c>
      <c r="BF2" s="61">
        <v>11.133813</v>
      </c>
      <c r="BG2" s="61">
        <v>6.9387240000000003E-3</v>
      </c>
      <c r="BH2" s="61">
        <v>3.4095090000000002E-2</v>
      </c>
      <c r="BI2" s="61">
        <v>2.5344767000000001E-2</v>
      </c>
      <c r="BJ2" s="61">
        <v>0.10324431000000001</v>
      </c>
      <c r="BK2" s="61">
        <v>5.3374800000000001E-4</v>
      </c>
      <c r="BL2" s="61">
        <v>0.48465064000000002</v>
      </c>
      <c r="BM2" s="61">
        <v>5.1774649999999998</v>
      </c>
      <c r="BN2" s="61">
        <v>1.7016544</v>
      </c>
      <c r="BO2" s="61">
        <v>78.977630000000005</v>
      </c>
      <c r="BP2" s="61">
        <v>15.437865</v>
      </c>
      <c r="BQ2" s="61">
        <v>27.560051000000001</v>
      </c>
      <c r="BR2" s="61">
        <v>89.556830000000005</v>
      </c>
      <c r="BS2" s="61">
        <v>23.269869</v>
      </c>
      <c r="BT2" s="61">
        <v>21.190256000000002</v>
      </c>
      <c r="BU2" s="61">
        <v>5.9661684000000001E-3</v>
      </c>
      <c r="BV2" s="61">
        <v>2.0082116000000001E-2</v>
      </c>
      <c r="BW2" s="61">
        <v>1.3469150999999999</v>
      </c>
      <c r="BX2" s="61">
        <v>1.3853656999999999</v>
      </c>
      <c r="BY2" s="61">
        <v>8.7124530000000006E-2</v>
      </c>
      <c r="BZ2" s="61">
        <v>1.4828790000000001E-3</v>
      </c>
      <c r="CA2" s="61">
        <v>0.69398199999999999</v>
      </c>
      <c r="CB2" s="61">
        <v>9.0836830000000004E-3</v>
      </c>
      <c r="CC2" s="61">
        <v>0.15740544000000001</v>
      </c>
      <c r="CD2" s="61">
        <v>0.78588605</v>
      </c>
      <c r="CE2" s="61">
        <v>9.3633670000000002E-2</v>
      </c>
      <c r="CF2" s="61">
        <v>0.12187858</v>
      </c>
      <c r="CG2" s="61">
        <v>4.9500000000000003E-7</v>
      </c>
      <c r="CH2" s="61">
        <v>1.6267179999999999E-2</v>
      </c>
      <c r="CI2" s="61">
        <v>0</v>
      </c>
      <c r="CJ2" s="61">
        <v>1.9654076</v>
      </c>
      <c r="CK2" s="61">
        <v>2.4772564E-2</v>
      </c>
      <c r="CL2" s="61">
        <v>0.28638148000000002</v>
      </c>
      <c r="CM2" s="61">
        <v>4.6623554</v>
      </c>
      <c r="CN2" s="61">
        <v>3413.4229999999998</v>
      </c>
      <c r="CO2" s="61">
        <v>6002.0736999999999</v>
      </c>
      <c r="CP2" s="61">
        <v>3321.442</v>
      </c>
      <c r="CQ2" s="61">
        <v>1049.3345999999999</v>
      </c>
      <c r="CR2" s="61">
        <v>612.24712999999997</v>
      </c>
      <c r="CS2" s="61">
        <v>647.99689999999998</v>
      </c>
      <c r="CT2" s="61">
        <v>3479.9962999999998</v>
      </c>
      <c r="CU2" s="61">
        <v>2076.5151000000001</v>
      </c>
      <c r="CV2" s="61">
        <v>2092.2966000000001</v>
      </c>
      <c r="CW2" s="61">
        <v>2307.1255000000001</v>
      </c>
      <c r="CX2" s="61">
        <v>705.78210000000001</v>
      </c>
      <c r="CY2" s="61">
        <v>4280.0349999999999</v>
      </c>
      <c r="CZ2" s="61">
        <v>1966.4335000000001</v>
      </c>
      <c r="DA2" s="61">
        <v>5530.3410000000003</v>
      </c>
      <c r="DB2" s="61">
        <v>4933.47</v>
      </c>
      <c r="DC2" s="61">
        <v>8464.2860000000001</v>
      </c>
      <c r="DD2" s="61">
        <v>11943.092000000001</v>
      </c>
      <c r="DE2" s="61">
        <v>2313.1480000000001</v>
      </c>
      <c r="DF2" s="61">
        <v>5530.7124000000003</v>
      </c>
      <c r="DG2" s="61">
        <v>2966.6091000000001</v>
      </c>
      <c r="DH2" s="61">
        <v>86.532775999999998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38.589579999999998</v>
      </c>
      <c r="B6">
        <f>BB2</f>
        <v>10.213386</v>
      </c>
      <c r="C6">
        <f>BC2</f>
        <v>9.8371934999999997</v>
      </c>
      <c r="D6">
        <f>BD2</f>
        <v>18.513231000000001</v>
      </c>
    </row>
    <row r="7" spans="1:113" x14ac:dyDescent="0.3">
      <c r="B7">
        <f>ROUND(B6/MAX($B$6,$C$6,$D$6),1)</f>
        <v>0.6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18639</v>
      </c>
      <c r="C2" s="56">
        <f ca="1">YEAR(TODAY())-YEAR(B2)+IF(TODAY()&gt;=DATE(YEAR(TODAY()),MONTH(B2),DAY(B2)),0,-1)</f>
        <v>70</v>
      </c>
      <c r="E2" s="52">
        <v>163.5</v>
      </c>
      <c r="F2" s="53" t="s">
        <v>275</v>
      </c>
      <c r="G2" s="52">
        <v>62.3</v>
      </c>
      <c r="H2" s="51" t="s">
        <v>40</v>
      </c>
      <c r="I2" s="72">
        <f>ROUND(G3/E3^2,1)</f>
        <v>23.3</v>
      </c>
    </row>
    <row r="3" spans="1:9" x14ac:dyDescent="0.3">
      <c r="E3" s="51">
        <f>E2/100</f>
        <v>1.635</v>
      </c>
      <c r="F3" s="51" t="s">
        <v>39</v>
      </c>
      <c r="G3" s="51">
        <f>G2</f>
        <v>62.3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정동현, ID : H1901044)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31일 09:39:21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44561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70</v>
      </c>
      <c r="G12" s="94"/>
      <c r="H12" s="94"/>
      <c r="I12" s="94"/>
      <c r="K12" s="123">
        <f>'개인정보 및 신체계측 입력'!E2</f>
        <v>163.5</v>
      </c>
      <c r="L12" s="124"/>
      <c r="M12" s="117">
        <f>'개인정보 및 신체계측 입력'!G2</f>
        <v>62.3</v>
      </c>
      <c r="N12" s="118"/>
      <c r="O12" s="113" t="s">
        <v>270</v>
      </c>
      <c r="P12" s="107"/>
      <c r="Q12" s="90">
        <f>'개인정보 및 신체계측 입력'!I2</f>
        <v>23.3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정동현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79.557000000000002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6.7190000000000003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13.725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9.6</v>
      </c>
      <c r="L72" s="36" t="s">
        <v>52</v>
      </c>
      <c r="M72" s="36">
        <f>ROUND('DRIs DATA'!K8,1)</f>
        <v>9.1999999999999993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87.1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175.25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191.79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117.41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78.88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487.45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157.44999999999999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2021-12-31T00:46:44Z</dcterms:modified>
</cp:coreProperties>
</file>