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<sst xmlns="http://schemas.openxmlformats.org/spreadsheetml/2006/main" count="692" uniqueCount="339">
  <si>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</si>
  <si>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</si>
  <si>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</si>
  <si>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</si>
  <si>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</si>
  <si>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</si>
  <si>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</si>
  <si>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</si>
  <si>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</si>
  <si>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</si>
  <si>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</si>
  <si>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</si>
  <si>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</si>
  <si>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</si>
  <si>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</si>
  <si>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</si>
  <si>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</si>
  <si>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</si>
  <si>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</si>
  <si>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</si>
  <si>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</si>
  <si>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</si>
  <si>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</si>
  <si>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</si>
  <si>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</si>
  <si>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</si>
  <si>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</si>
  <si>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</si>
  <si>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</si>
  <si>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</si>
  <si>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</si>
  <si>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</si>
  <si>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</si>
  <si>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</si>
  <si>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</si>
  <si>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</si>
  <si>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</si>
  <si>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</si>
  <si>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</si>
  <si>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</si>
  <si>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</si>
  <si>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</si>
  <si>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</si>
  <si>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</si>
  <si>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</si>
  <si>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</si>
  <si>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</si>
  <si>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</si>
  <si>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</si>
  <si>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</si>
  <si>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</si>
  <si>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</si>
  <si>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</si>
  <si>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</si>
  <si>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</si>
  <si>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</si>
  <si>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</si>
  <si>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</si>
  <si>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</si>
  <si>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</si>
  <si>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</si>
  <si>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</si>
  <si>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</si>
  <si>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</si>
  <si>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</si>
  <si>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</si>
  <si>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</si>
  <si>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</si>
  <si>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</si>
  <si>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</si>
  <si>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</si>
  <si>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</si>
  <si>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</si>
  <si>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</si>
  <si>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</si>
  <si>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</si>
  <si>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</si>
  <si>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</si>
  <si>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</si>
  <si>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</si>
  <si>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</si>
  <si>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</si>
  <si>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</si>
  <si>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</si>
  <si>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</si>
  <si>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</si>
  <si>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</si>
  <si>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</si>
  <si>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</si>
  <si>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</si>
  <si>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</si>
  <si>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</si>
  <si>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</si>
  <si>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</si>
  <si>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</si>
  <si>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</si>
  <si>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</si>
  <si>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</si>
  <si>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</si>
  <si>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</si>
  <si>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</si>
  <si>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</si>
  <si>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</si>
  <si>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</si>
  <si>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</si>
  <si>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</si>
  <si>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</si>
  <si>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</si>
  <si>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</si>
  <si>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</si>
  <si>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</si>
  <si>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</si>
  <si>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</si>
  <si>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</si>
  <si>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</si>
  <si>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</si>
  <si>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</si>
  <si>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</si>
  <si>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</si>
  <si>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</si>
  <si>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</si>
  <si>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</si>
  <si>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</si>
  <si>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</si>
  <si>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</si>
  <si>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</si>
  <si>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</si>
  <si>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</si>
  <si>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</si>
  <si>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</si>
  <si>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</si>
  <si>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</si>
  <si>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</si>
  <si>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</si>
  <si>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</si>
  <si>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</si>
  <si>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</si>
  <si>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</si>
  <si>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</si>
  <si>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</si>
  <si>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</si>
  <si>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</si>
  <si>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</si>
  <si>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</si>
  <si>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</si>
  <si>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</si>
  <si>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</si>
  <si>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</si>
  <si>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</si>
  <si>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</si>
  <si>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</si>
  <si>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</si>
  <si>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</si>
  <si>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</si>
  <si>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</si>
  <si>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</si>
  <si>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</si>
  <si>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</si>
  <si>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</si>
  <si>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</si>
  <si>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</si>
  <si>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</si>
  <si>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</si>
  <si>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</si>
  <si>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</si>
  <si>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</si>
  <si>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</si>
  <si>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</si>
  <si>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</si>
  <si>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</si>
  <si>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</si>
  <si>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</si>
  <si>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</si>
  <si>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</si>
  <si>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</si>
  <si>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</si>
  <si>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</si>
  <si>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</si>
  <si>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</si>
  <si>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</si>
  <si>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</si>
  <si>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</si>
  <si>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</si>
  <si>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</si>
  <si>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</si>
  <si>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</si>
  <si>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</si>
  <si>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</si>
  <si>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</si>
  <si>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</si>
  <si>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</si>
  <si>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</si>
  <si>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</si>
  <si>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</si>
  <si>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</si>
  <si>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</si>
  <si>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</si>
  <si>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</si>
  <si>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</si>
  <si>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</si>
  <si>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</si>
  <si>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</si>
  <si>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</si>
  <si>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</si>
  <si>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</si>
  <si>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</si>
  <si>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</si>
  <si>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</si>
  <si>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</si>
  <si>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</si>
  <si>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</si>
  <si>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</si>
  <si>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</si>
  <si>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</si>
  <si>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</si>
  <si>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</si>
  <si>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</si>
  <si>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</si>
  <si>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</si>
  <si>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</si>
  <si>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</si>
  <si>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</si>
  <si>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</si>
  <si>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</si>
  <si>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</si>
  <si>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</si>
  <si>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</si>
  <si>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</si>
  <si>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</si>
  <si>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</si>
  <si>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</si>
  <si>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</si>
  <si>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</si>
  <si>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</si>
  <si>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</si>
  <si>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</si>
  <si>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</si>
  <si>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</si>
  <si>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</si>
  <si>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</si>
  <si>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</si>
  <si>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</si>
  <si>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</si>
  <si>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</si>
  <si>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</si>
  <si>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</si>
  <si>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</si>
  <si>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</si>
  <si>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</si>
  <si>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</si>
  <si>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</si>
  <si>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</si>
  <si>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</si>
  <si>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</si>
  <si>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</si>
  <si>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</si>
  <si>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</si>
  <si>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</si>
  <si>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</si>
  <si>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</si>
  <si>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</si>
  <si>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</si>
  <si>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</si>
  <si>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</si>
  <si>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</si>
  <si>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</si>
  <si>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</si>
  <si>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</si>
  <si>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</si>
  <si>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</si>
  <si>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</si>
  <si>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</si>
  <si>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</si>
  <si>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</si>
  <si>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</si>
  <si>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</si>
  <si>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</si>
  <si>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</si>
  <si>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</si>
  <si>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</si>
  <si>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</si>
  <si>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</si>
  <si>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</si>
  <si>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</si>
  <si>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</si>
  <si>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</si>
  <si>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</si>
  <si>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</si>
  <si>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</si>
  <si>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</si>
  <si>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</si>
  <si>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리보플라빈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</si>
  <si>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</si>
  <si>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</si>
  <si>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</si>
  <si>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</si>
  <si>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</si>
  <si>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</si>
  <si>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</si>
  <si>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</si>
  <si>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</si>
  <si>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</si>
  <si>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</si>
  <si>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</si>
  <si>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</si>
  <si>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</si>
  <si>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</si>
  <si>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</si>
  <si>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요오드</t>
    <phoneticPr fontId="1" type="noConversion"/>
  </si>
  <si>
    <t>셀레늄</t>
    <phoneticPr fontId="1" type="noConversion"/>
  </si>
  <si>
    <t>불포화지방산</t>
    <phoneticPr fontId="1" type="noConversion"/>
  </si>
  <si>
    <t>충분섭취량</t>
    <phoneticPr fontId="1" type="noConversion"/>
  </si>
  <si>
    <t>수용성 비타민</t>
    <phoneticPr fontId="1" type="noConversion"/>
  </si>
  <si>
    <t>판토텐산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</si>
  <si>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</si>
  <si>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</si>
  <si>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</si>
  <si>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출력시각</t>
    <phoneticPr fontId="1" type="noConversion"/>
  </si>
  <si>
    <t>M</t>
  </si>
  <si>
    <t>n-6불포화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</si>
  <si>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</si>
  <si>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</si>
  <si>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</si>
  <si>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(설문지 : FFQ 95문항 설문지, 사용자 : 송영우, ID : H2300001)</t>
  </si>
  <si>
    <t>2021년 12월 02일 14:45:43</t>
  </si>
  <si>
    <t>식이섬유</t>
    <phoneticPr fontId="1" type="noConversion"/>
  </si>
  <si>
    <t>적정비율(최소)</t>
    <phoneticPr fontId="1" type="noConversion"/>
  </si>
  <si>
    <t>비타민A(μg RAE/일)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</si>
  <si>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</si>
  <si>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</si>
  <si>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</si>
  <si>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</si>
  <si>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칼슘</t>
    <phoneticPr fontId="1" type="noConversion"/>
  </si>
  <si>
    <t>나트륨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</si>
  <si>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</si>
  <si>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</si>
  <si>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</si>
  <si>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H2300001</t>
  </si>
  <si>
    <t>송영우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</si>
</sst>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44.910705999999998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1112"/>
        <c:axId val="559233072"/>
      </c:barChart>
      <c:catAx>
        <c:axId val="55923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3072"/>
        <c:crosses val="autoZero"/>
        <c:auto val="1"/>
        <c:lblAlgn val="ctr"/>
        <c:lblOffset val="100"/>
        <c:noMultiLvlLbl val="0"/>
      </c:catAx>
      <c:valAx>
        <c:axId val="55923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1.4509245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1560"/>
        <c:axId val="620869008"/>
      </c:barChart>
      <c:catAx>
        <c:axId val="62086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9008"/>
        <c:crosses val="autoZero"/>
        <c:auto val="1"/>
        <c:lblAlgn val="ctr"/>
        <c:lblOffset val="100"/>
        <c:noMultiLvlLbl val="0"/>
      </c:catAx>
      <c:valAx>
        <c:axId val="62086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3.1026784000000002E-2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1952"/>
        <c:axId val="620866656"/>
      </c:barChart>
      <c:catAx>
        <c:axId val="6208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6656"/>
        <c:crosses val="autoZero"/>
        <c:auto val="1"/>
        <c:lblAlgn val="ctr"/>
        <c:lblOffset val="100"/>
        <c:noMultiLvlLbl val="0"/>
      </c:catAx>
      <c:valAx>
        <c:axId val="62086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730.07809999999995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7048"/>
        <c:axId val="620862344"/>
      </c:barChart>
      <c:catAx>
        <c:axId val="62086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2344"/>
        <c:crosses val="autoZero"/>
        <c:auto val="1"/>
        <c:lblAlgn val="ctr"/>
        <c:lblOffset val="100"/>
        <c:noMultiLvlLbl val="0"/>
      </c:catAx>
      <c:valAx>
        <c:axId val="62086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1721.5419999999999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70576"/>
        <c:axId val="620862736"/>
      </c:barChart>
      <c:catAx>
        <c:axId val="6208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2736"/>
        <c:crosses val="autoZero"/>
        <c:auto val="1"/>
        <c:lblAlgn val="ctr"/>
        <c:lblOffset val="100"/>
        <c:noMultiLvlLbl val="0"/>
      </c:catAx>
      <c:valAx>
        <c:axId val="620862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33.5807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9400"/>
        <c:axId val="620863520"/>
      </c:barChart>
      <c:catAx>
        <c:axId val="6208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3520"/>
        <c:crosses val="autoZero"/>
        <c:auto val="1"/>
        <c:lblAlgn val="ctr"/>
        <c:lblOffset val="100"/>
        <c:noMultiLvlLbl val="0"/>
      </c:catAx>
      <c:valAx>
        <c:axId val="62086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62.798794000000001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9792"/>
        <c:axId val="620860384"/>
      </c:barChart>
      <c:catAx>
        <c:axId val="6208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0384"/>
        <c:crosses val="autoZero"/>
        <c:auto val="1"/>
        <c:lblAlgn val="ctr"/>
        <c:lblOffset val="100"/>
        <c:noMultiLvlLbl val="0"/>
      </c:catAx>
      <c:valAx>
        <c:axId val="62086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6.6876899999999999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58424"/>
        <c:axId val="620859208"/>
      </c:barChart>
      <c:catAx>
        <c:axId val="6208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59208"/>
        <c:crosses val="autoZero"/>
        <c:auto val="1"/>
        <c:lblAlgn val="ctr"/>
        <c:lblOffset val="100"/>
        <c:noMultiLvlLbl val="0"/>
      </c:catAx>
      <c:valAx>
        <c:axId val="620859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306.84415000000001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59992"/>
        <c:axId val="620864304"/>
      </c:barChart>
      <c:catAx>
        <c:axId val="6208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4304"/>
        <c:crosses val="autoZero"/>
        <c:auto val="1"/>
        <c:lblAlgn val="ctr"/>
        <c:lblOffset val="100"/>
        <c:noMultiLvlLbl val="0"/>
      </c:catAx>
      <c:valAx>
        <c:axId val="620864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1.3179876E-2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465272"/>
        <c:axId val="552628384"/>
      </c:barChart>
      <c:catAx>
        <c:axId val="54046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8384"/>
        <c:crosses val="autoZero"/>
        <c:auto val="1"/>
        <c:lblAlgn val="ctr"/>
        <c:lblOffset val="100"/>
        <c:noMultiLvlLbl val="0"/>
      </c:catAx>
      <c:valAx>
        <c:axId val="55262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46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1.8765552999999999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467320"/>
        <c:axId val="617082176"/>
      </c:barChart>
      <c:catAx>
        <c:axId val="53946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2176"/>
        <c:crosses val="autoZero"/>
        <c:auto val="1"/>
        <c:lblAlgn val="ctr"/>
        <c:lblOffset val="100"/>
        <c:noMultiLvlLbl val="0"/>
      </c:catAx>
      <c:valAx>
        <c:axId val="617082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46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12.432418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0720"/>
        <c:axId val="559226800"/>
      </c:barChart>
      <c:catAx>
        <c:axId val="55923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26800"/>
        <c:crosses val="autoZero"/>
        <c:auto val="1"/>
        <c:lblAlgn val="ctr"/>
        <c:lblOffset val="100"/>
        <c:noMultiLvlLbl val="0"/>
      </c:catAx>
      <c:valAx>
        <c:axId val="559226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76.472809999999996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1784"/>
        <c:axId val="617070024"/>
      </c:barChart>
      <c:catAx>
        <c:axId val="61708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0024"/>
        <c:crosses val="autoZero"/>
        <c:auto val="1"/>
        <c:lblAlgn val="ctr"/>
        <c:lblOffset val="100"/>
        <c:noMultiLvlLbl val="0"/>
      </c:catAx>
      <c:valAx>
        <c:axId val="61707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61.676285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4728"/>
        <c:axId val="617073552"/>
      </c:barChart>
      <c:catAx>
        <c:axId val="61707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3552"/>
        <c:crosses val="autoZero"/>
        <c:auto val="1"/>
        <c:lblAlgn val="ctr"/>
        <c:lblOffset val="100"/>
        <c:noMultiLvlLbl val="0"/>
      </c:catAx>
      <c:valAx>
        <c:axId val="61707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3.835</c:v>
                </c:pt>
                <c:pt idx="1">
                  <c:v>11.269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075120"/>
        <c:axId val="617074336"/>
      </c:barChart>
      <c:catAx>
        <c:axId val="61707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4336"/>
        <c:crosses val="autoZero"/>
        <c:auto val="1"/>
        <c:lblAlgn val="ctr"/>
        <c:lblOffset val="100"/>
        <c:noMultiLvlLbl val="0"/>
      </c:catAx>
      <c:valAx>
        <c:axId val="61707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6.6113977000000004</c:v>
                </c:pt>
                <c:pt idx="1">
                  <c:v>8.1719480000000004</c:v>
                </c:pt>
                <c:pt idx="2">
                  <c:v>5.883324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291.96523999999999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6296"/>
        <c:axId val="617076688"/>
      </c:barChart>
      <c:catAx>
        <c:axId val="61707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6688"/>
        <c:crosses val="autoZero"/>
        <c:auto val="1"/>
        <c:lblAlgn val="ctr"/>
        <c:lblOffset val="100"/>
        <c:noMultiLvlLbl val="0"/>
      </c:catAx>
      <c:valAx>
        <c:axId val="617076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9.1694910000000007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7080"/>
        <c:axId val="617079432"/>
      </c:barChart>
      <c:catAx>
        <c:axId val="61707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9432"/>
        <c:crosses val="autoZero"/>
        <c:auto val="1"/>
        <c:lblAlgn val="ctr"/>
        <c:lblOffset val="100"/>
        <c:noMultiLvlLbl val="0"/>
      </c:catAx>
      <c:valAx>
        <c:axId val="61707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72.177999999999997</c:v>
                </c:pt>
                <c:pt idx="1">
                  <c:v>11.302</c:v>
                </c:pt>
                <c:pt idx="2">
                  <c:v>16.52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073944"/>
        <c:axId val="617073160"/>
      </c:barChart>
      <c:catAx>
        <c:axId val="61707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3160"/>
        <c:crosses val="autoZero"/>
        <c:auto val="1"/>
        <c:lblAlgn val="ctr"/>
        <c:lblOffset val="100"/>
        <c:noMultiLvlLbl val="0"/>
      </c:catAx>
      <c:valAx>
        <c:axId val="61707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1762.954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8256"/>
        <c:axId val="617080608"/>
      </c:barChart>
      <c:catAx>
        <c:axId val="61707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0608"/>
        <c:crosses val="autoZero"/>
        <c:auto val="1"/>
        <c:lblAlgn val="ctr"/>
        <c:lblOffset val="100"/>
        <c:noMultiLvlLbl val="0"/>
      </c:catAx>
      <c:valAx>
        <c:axId val="61708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23.374759999999998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0808"/>
        <c:axId val="617079040"/>
      </c:barChart>
      <c:catAx>
        <c:axId val="61707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9040"/>
        <c:crosses val="autoZero"/>
        <c:auto val="1"/>
        <c:lblAlgn val="ctr"/>
        <c:lblOffset val="100"/>
        <c:noMultiLvlLbl val="0"/>
      </c:catAx>
      <c:valAx>
        <c:axId val="617079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222.93161000000001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1200"/>
        <c:axId val="617080216"/>
      </c:barChart>
      <c:catAx>
        <c:axId val="61707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0216"/>
        <c:crosses val="autoZero"/>
        <c:auto val="1"/>
        <c:lblAlgn val="ctr"/>
        <c:lblOffset val="100"/>
        <c:noMultiLvlLbl val="0"/>
      </c:catAx>
      <c:valAx>
        <c:axId val="61708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2.1482890000000001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1896"/>
        <c:axId val="559235032"/>
      </c:barChart>
      <c:catAx>
        <c:axId val="55923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5032"/>
        <c:crosses val="autoZero"/>
        <c:auto val="1"/>
        <c:lblAlgn val="ctr"/>
        <c:lblOffset val="100"/>
        <c:noMultiLvlLbl val="0"/>
      </c:catAx>
      <c:valAx>
        <c:axId val="55923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3429.4712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1592"/>
        <c:axId val="617071984"/>
      </c:barChart>
      <c:catAx>
        <c:axId val="61707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1984"/>
        <c:crosses val="autoZero"/>
        <c:auto val="1"/>
        <c:lblAlgn val="ctr"/>
        <c:lblOffset val="100"/>
        <c:noMultiLvlLbl val="0"/>
      </c:catAx>
      <c:valAx>
        <c:axId val="61707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7.9229197999999998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2960"/>
        <c:axId val="617084528"/>
      </c:barChart>
      <c:catAx>
        <c:axId val="61708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4528"/>
        <c:crosses val="autoZero"/>
        <c:auto val="1"/>
        <c:lblAlgn val="ctr"/>
        <c:lblOffset val="100"/>
        <c:noMultiLvlLbl val="0"/>
      </c:catAx>
      <c:valAx>
        <c:axId val="61708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0.79433799999999999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5312"/>
        <c:axId val="617083744"/>
      </c:barChart>
      <c:catAx>
        <c:axId val="6170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3744"/>
        <c:crosses val="autoZero"/>
        <c:auto val="1"/>
        <c:lblAlgn val="ctr"/>
        <c:lblOffset val="100"/>
        <c:noMultiLvlLbl val="0"/>
      </c:catAx>
      <c:valAx>
        <c:axId val="6170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72.647180000000006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2680"/>
        <c:axId val="559233856"/>
      </c:barChart>
      <c:catAx>
        <c:axId val="55923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3856"/>
        <c:crosses val="autoZero"/>
        <c:auto val="1"/>
        <c:lblAlgn val="ctr"/>
        <c:lblOffset val="100"/>
        <c:noMultiLvlLbl val="0"/>
      </c:catAx>
      <c:valAx>
        <c:axId val="55923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1.0849515999999999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4640"/>
        <c:axId val="559235424"/>
      </c:barChart>
      <c:catAx>
        <c:axId val="55923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5424"/>
        <c:crosses val="autoZero"/>
        <c:auto val="1"/>
        <c:lblAlgn val="ctr"/>
        <c:lblOffset val="100"/>
        <c:noMultiLvlLbl val="0"/>
      </c:catAx>
      <c:valAx>
        <c:axId val="559235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10.561210000000001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5816"/>
        <c:axId val="559229544"/>
      </c:barChart>
      <c:catAx>
        <c:axId val="55923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29544"/>
        <c:crosses val="autoZero"/>
        <c:auto val="1"/>
        <c:lblAlgn val="ctr"/>
        <c:lblOffset val="100"/>
        <c:noMultiLvlLbl val="0"/>
      </c:catAx>
      <c:valAx>
        <c:axId val="55922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0.79433799999999999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29936"/>
        <c:axId val="559236992"/>
      </c:barChart>
      <c:catAx>
        <c:axId val="55922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6992"/>
        <c:crosses val="autoZero"/>
        <c:auto val="1"/>
        <c:lblAlgn val="ctr"/>
        <c:lblOffset val="100"/>
        <c:noMultiLvlLbl val="0"/>
      </c:catAx>
      <c:valAx>
        <c:axId val="55923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2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286.08280000000002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4696"/>
        <c:axId val="620867832"/>
      </c:barChart>
      <c:catAx>
        <c:axId val="62086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7832"/>
        <c:crosses val="autoZero"/>
        <c:auto val="1"/>
        <c:lblAlgn val="ctr"/>
        <c:lblOffset val="100"/>
        <c:noMultiLvlLbl val="0"/>
      </c:catAx>
      <c:valAx>
        <c:axId val="62086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6.7116965999999998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5480"/>
        <c:axId val="620861168"/>
      </c:barChart>
      <c:catAx>
        <c:axId val="6208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1168"/>
        <c:crosses val="autoZero"/>
        <c:auto val="1"/>
        <c:lblAlgn val="ctr"/>
        <c:lblOffset val="100"/>
        <c:noMultiLvlLbl val="0"/>
      </c:catAx>
      <c:valAx>
        <c:axId val="62086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송영우, ID : H2300001)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02일 14:45:43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1762.954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44.910705999999998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12.432418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72.177999999999997</v>
      </c>
      <c r="G8" s="59">
        <f>'DRIs DATA 입력'!G8</f>
        <v>11.302</v>
      </c>
      <c r="H8" s="59">
        <f>'DRIs DATA 입력'!H8</f>
        <v>16.52</v>
      </c>
      <c r="I8" s="46"/>
      <c r="J8" s="59" t="s">
        <v>216</v>
      </c>
      <c r="K8" s="59">
        <f>'DRIs DATA 입력'!K8</f>
        <v>3.835</v>
      </c>
      <c r="L8" s="59">
        <f>'DRIs DATA 입력'!L8</f>
        <v>11.269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291.96523999999999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9.1694910000000007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2.1482890000000001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72.647180000000006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23.374759999999998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1.2343789999999999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1.0849515999999999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10.561210000000001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0.79433799999999999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286.08280000000002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6.7116965999999998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1.4509245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3.1026784000000002E-2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222.93161000000001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730.07809999999995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3429.4712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1721.5419999999999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33.5807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62.798794000000001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7.9229197999999998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6.6876899999999999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306.84415000000001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1.3179876E-2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1.8765552999999999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76.472809999999996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61.676285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323</v>
      </c>
      <c r="G1" s="62" t="s">
        <v>317</v>
      </c>
      <c r="H1" s="61" t="s">
        <v>324</v>
      </c>
    </row>
    <row r="3" spans="1:27" x14ac:dyDescent="0.3">
      <c r="A3" s="68" t="s">
        <v>301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310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325</v>
      </c>
      <c r="V4" s="67"/>
      <c r="W4" s="67"/>
      <c r="X4" s="67"/>
      <c r="Y4" s="67"/>
      <c r="Z4" s="67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319</v>
      </c>
      <c r="N5" s="65"/>
      <c r="O5" s="65" t="s">
        <v>283</v>
      </c>
      <c r="P5" s="65" t="s">
        <v>284</v>
      </c>
      <c r="Q5" s="65" t="s">
        <v>311</v>
      </c>
      <c r="R5" s="65" t="s">
        <v>285</v>
      </c>
      <c r="S5" s="65" t="s">
        <v>280</v>
      </c>
      <c r="U5" s="65"/>
      <c r="V5" s="65" t="s">
        <v>283</v>
      </c>
      <c r="W5" s="65" t="s">
        <v>284</v>
      </c>
      <c r="X5" s="65" t="s">
        <v>311</v>
      </c>
      <c r="Y5" s="65" t="s">
        <v>285</v>
      </c>
      <c r="Z5" s="65" t="s">
        <v>280</v>
      </c>
    </row>
    <row r="6" spans="1:27" x14ac:dyDescent="0.3">
      <c r="A6" s="65" t="s">
        <v>277</v>
      </c>
      <c r="B6" s="65">
        <v>2000</v>
      </c>
      <c r="C6" s="65">
        <v>1762.954</v>
      </c>
      <c r="E6" s="65" t="s">
        <v>326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320</v>
      </c>
      <c r="O6" s="65">
        <v>45</v>
      </c>
      <c r="P6" s="65">
        <v>55</v>
      </c>
      <c r="Q6" s="65">
        <v>0</v>
      </c>
      <c r="R6" s="65">
        <v>0</v>
      </c>
      <c r="S6" s="65">
        <v>44.910705999999998</v>
      </c>
      <c r="U6" s="65" t="s">
        <v>321</v>
      </c>
      <c r="V6" s="65">
        <v>0</v>
      </c>
      <c r="W6" s="65">
        <v>0</v>
      </c>
      <c r="X6" s="65">
        <v>25</v>
      </c>
      <c r="Y6" s="65">
        <v>0</v>
      </c>
      <c r="Z6" s="65">
        <v>12.432418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72.177999999999997</v>
      </c>
      <c r="G8" s="65">
        <v>11.302</v>
      </c>
      <c r="H8" s="65">
        <v>16.52</v>
      </c>
      <c r="J8" s="65" t="s">
        <v>287</v>
      </c>
      <c r="K8" s="65">
        <v>3.835</v>
      </c>
      <c r="L8" s="65">
        <v>11.269</v>
      </c>
    </row>
    <row r="13" spans="1:27" x14ac:dyDescent="0.3">
      <c r="A13" s="66" t="s">
        <v>322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288</v>
      </c>
      <c r="B14" s="67"/>
      <c r="C14" s="67"/>
      <c r="D14" s="67"/>
      <c r="E14" s="67"/>
      <c r="F14" s="67"/>
      <c r="H14" s="67" t="s">
        <v>289</v>
      </c>
      <c r="I14" s="67"/>
      <c r="J14" s="67"/>
      <c r="K14" s="67"/>
      <c r="L14" s="67"/>
      <c r="M14" s="67"/>
      <c r="O14" s="67" t="s">
        <v>302</v>
      </c>
      <c r="P14" s="67"/>
      <c r="Q14" s="67"/>
      <c r="R14" s="67"/>
      <c r="S14" s="67"/>
      <c r="T14" s="67"/>
      <c r="V14" s="67" t="s">
        <v>303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311</v>
      </c>
      <c r="E15" s="65" t="s">
        <v>285</v>
      </c>
      <c r="F15" s="65" t="s">
        <v>280</v>
      </c>
      <c r="H15" s="65"/>
      <c r="I15" s="65" t="s">
        <v>283</v>
      </c>
      <c r="J15" s="65" t="s">
        <v>284</v>
      </c>
      <c r="K15" s="65" t="s">
        <v>311</v>
      </c>
      <c r="L15" s="65" t="s">
        <v>285</v>
      </c>
      <c r="M15" s="65" t="s">
        <v>280</v>
      </c>
      <c r="O15" s="65"/>
      <c r="P15" s="65" t="s">
        <v>283</v>
      </c>
      <c r="Q15" s="65" t="s">
        <v>284</v>
      </c>
      <c r="R15" s="65" t="s">
        <v>311</v>
      </c>
      <c r="S15" s="65" t="s">
        <v>285</v>
      </c>
      <c r="T15" s="65" t="s">
        <v>280</v>
      </c>
      <c r="V15" s="65"/>
      <c r="W15" s="65" t="s">
        <v>283</v>
      </c>
      <c r="X15" s="65" t="s">
        <v>284</v>
      </c>
      <c r="Y15" s="65" t="s">
        <v>311</v>
      </c>
      <c r="Z15" s="65" t="s">
        <v>285</v>
      </c>
      <c r="AA15" s="65" t="s">
        <v>280</v>
      </c>
    </row>
    <row r="16" spans="1:27" x14ac:dyDescent="0.3">
      <c r="A16" s="65" t="s">
        <v>327</v>
      </c>
      <c r="B16" s="65">
        <v>500</v>
      </c>
      <c r="C16" s="65">
        <v>700</v>
      </c>
      <c r="D16" s="65">
        <v>0</v>
      </c>
      <c r="E16" s="65">
        <v>3000</v>
      </c>
      <c r="F16" s="65">
        <v>291.96523999999999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9.1694910000000007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2.1482890000000001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72.647180000000006</v>
      </c>
    </row>
    <row r="23" spans="1:62" x14ac:dyDescent="0.3">
      <c r="A23" s="66" t="s">
        <v>312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290</v>
      </c>
      <c r="B24" s="67"/>
      <c r="C24" s="67"/>
      <c r="D24" s="67"/>
      <c r="E24" s="67"/>
      <c r="F24" s="67"/>
      <c r="H24" s="67" t="s">
        <v>304</v>
      </c>
      <c r="I24" s="67"/>
      <c r="J24" s="67"/>
      <c r="K24" s="67"/>
      <c r="L24" s="67"/>
      <c r="M24" s="67"/>
      <c r="O24" s="67" t="s">
        <v>291</v>
      </c>
      <c r="P24" s="67"/>
      <c r="Q24" s="67"/>
      <c r="R24" s="67"/>
      <c r="S24" s="67"/>
      <c r="T24" s="67"/>
      <c r="V24" s="67" t="s">
        <v>328</v>
      </c>
      <c r="W24" s="67"/>
      <c r="X24" s="67"/>
      <c r="Y24" s="67"/>
      <c r="Z24" s="67"/>
      <c r="AA24" s="67"/>
      <c r="AC24" s="67" t="s">
        <v>305</v>
      </c>
      <c r="AD24" s="67"/>
      <c r="AE24" s="67"/>
      <c r="AF24" s="67"/>
      <c r="AG24" s="67"/>
      <c r="AH24" s="67"/>
      <c r="AJ24" s="67" t="s">
        <v>329</v>
      </c>
      <c r="AK24" s="67"/>
      <c r="AL24" s="67"/>
      <c r="AM24" s="67"/>
      <c r="AN24" s="67"/>
      <c r="AO24" s="67"/>
      <c r="AQ24" s="67" t="s">
        <v>330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331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284</v>
      </c>
      <c r="D25" s="65" t="s">
        <v>311</v>
      </c>
      <c r="E25" s="65" t="s">
        <v>285</v>
      </c>
      <c r="F25" s="65" t="s">
        <v>280</v>
      </c>
      <c r="H25" s="65"/>
      <c r="I25" s="65" t="s">
        <v>283</v>
      </c>
      <c r="J25" s="65" t="s">
        <v>284</v>
      </c>
      <c r="K25" s="65" t="s">
        <v>311</v>
      </c>
      <c r="L25" s="65" t="s">
        <v>285</v>
      </c>
      <c r="M25" s="65" t="s">
        <v>280</v>
      </c>
      <c r="O25" s="65"/>
      <c r="P25" s="65" t="s">
        <v>283</v>
      </c>
      <c r="Q25" s="65" t="s">
        <v>284</v>
      </c>
      <c r="R25" s="65" t="s">
        <v>311</v>
      </c>
      <c r="S25" s="65" t="s">
        <v>285</v>
      </c>
      <c r="T25" s="65" t="s">
        <v>280</v>
      </c>
      <c r="V25" s="65"/>
      <c r="W25" s="65" t="s">
        <v>283</v>
      </c>
      <c r="X25" s="65" t="s">
        <v>284</v>
      </c>
      <c r="Y25" s="65" t="s">
        <v>311</v>
      </c>
      <c r="Z25" s="65" t="s">
        <v>285</v>
      </c>
      <c r="AA25" s="65" t="s">
        <v>280</v>
      </c>
      <c r="AC25" s="65"/>
      <c r="AD25" s="65" t="s">
        <v>283</v>
      </c>
      <c r="AE25" s="65" t="s">
        <v>284</v>
      </c>
      <c r="AF25" s="65" t="s">
        <v>311</v>
      </c>
      <c r="AG25" s="65" t="s">
        <v>285</v>
      </c>
      <c r="AH25" s="65" t="s">
        <v>280</v>
      </c>
      <c r="AJ25" s="65"/>
      <c r="AK25" s="65" t="s">
        <v>283</v>
      </c>
      <c r="AL25" s="65" t="s">
        <v>284</v>
      </c>
      <c r="AM25" s="65" t="s">
        <v>311</v>
      </c>
      <c r="AN25" s="65" t="s">
        <v>285</v>
      </c>
      <c r="AO25" s="65" t="s">
        <v>280</v>
      </c>
      <c r="AQ25" s="65"/>
      <c r="AR25" s="65" t="s">
        <v>283</v>
      </c>
      <c r="AS25" s="65" t="s">
        <v>284</v>
      </c>
      <c r="AT25" s="65" t="s">
        <v>311</v>
      </c>
      <c r="AU25" s="65" t="s">
        <v>285</v>
      </c>
      <c r="AV25" s="65" t="s">
        <v>280</v>
      </c>
      <c r="AX25" s="65"/>
      <c r="AY25" s="65" t="s">
        <v>283</v>
      </c>
      <c r="AZ25" s="65" t="s">
        <v>284</v>
      </c>
      <c r="BA25" s="65" t="s">
        <v>311</v>
      </c>
      <c r="BB25" s="65" t="s">
        <v>285</v>
      </c>
      <c r="BC25" s="65" t="s">
        <v>280</v>
      </c>
      <c r="BE25" s="65"/>
      <c r="BF25" s="65" t="s">
        <v>283</v>
      </c>
      <c r="BG25" s="65" t="s">
        <v>284</v>
      </c>
      <c r="BH25" s="65" t="s">
        <v>311</v>
      </c>
      <c r="BI25" s="65" t="s">
        <v>285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23.374759999999998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1.2343789999999999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1.0849515999999999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10.561210000000001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0.79433799999999999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286.08280000000002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6.7116965999999998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1.4509245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3.1026784000000002E-2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332</v>
      </c>
      <c r="B34" s="67"/>
      <c r="C34" s="67"/>
      <c r="D34" s="67"/>
      <c r="E34" s="67"/>
      <c r="F34" s="67"/>
      <c r="H34" s="67" t="s">
        <v>306</v>
      </c>
      <c r="I34" s="67"/>
      <c r="J34" s="67"/>
      <c r="K34" s="67"/>
      <c r="L34" s="67"/>
      <c r="M34" s="67"/>
      <c r="O34" s="67" t="s">
        <v>333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293</v>
      </c>
      <c r="AD34" s="67"/>
      <c r="AE34" s="67"/>
      <c r="AF34" s="67"/>
      <c r="AG34" s="67"/>
      <c r="AH34" s="67"/>
      <c r="AJ34" s="67" t="s">
        <v>315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283</v>
      </c>
      <c r="C35" s="65" t="s">
        <v>284</v>
      </c>
      <c r="D35" s="65" t="s">
        <v>311</v>
      </c>
      <c r="E35" s="65" t="s">
        <v>285</v>
      </c>
      <c r="F35" s="65" t="s">
        <v>280</v>
      </c>
      <c r="H35" s="65"/>
      <c r="I35" s="65" t="s">
        <v>283</v>
      </c>
      <c r="J35" s="65" t="s">
        <v>284</v>
      </c>
      <c r="K35" s="65" t="s">
        <v>311</v>
      </c>
      <c r="L35" s="65" t="s">
        <v>285</v>
      </c>
      <c r="M35" s="65" t="s">
        <v>280</v>
      </c>
      <c r="O35" s="65"/>
      <c r="P35" s="65" t="s">
        <v>283</v>
      </c>
      <c r="Q35" s="65" t="s">
        <v>284</v>
      </c>
      <c r="R35" s="65" t="s">
        <v>311</v>
      </c>
      <c r="S35" s="65" t="s">
        <v>285</v>
      </c>
      <c r="T35" s="65" t="s">
        <v>280</v>
      </c>
      <c r="V35" s="65"/>
      <c r="W35" s="65" t="s">
        <v>283</v>
      </c>
      <c r="X35" s="65" t="s">
        <v>284</v>
      </c>
      <c r="Y35" s="65" t="s">
        <v>311</v>
      </c>
      <c r="Z35" s="65" t="s">
        <v>285</v>
      </c>
      <c r="AA35" s="65" t="s">
        <v>280</v>
      </c>
      <c r="AC35" s="65"/>
      <c r="AD35" s="65" t="s">
        <v>283</v>
      </c>
      <c r="AE35" s="65" t="s">
        <v>284</v>
      </c>
      <c r="AF35" s="65" t="s">
        <v>311</v>
      </c>
      <c r="AG35" s="65" t="s">
        <v>285</v>
      </c>
      <c r="AH35" s="65" t="s">
        <v>280</v>
      </c>
      <c r="AJ35" s="65"/>
      <c r="AK35" s="65" t="s">
        <v>283</v>
      </c>
      <c r="AL35" s="65" t="s">
        <v>284</v>
      </c>
      <c r="AM35" s="65" t="s">
        <v>311</v>
      </c>
      <c r="AN35" s="65" t="s">
        <v>285</v>
      </c>
      <c r="AO35" s="65" t="s">
        <v>280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222.93161000000001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730.07809999999995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3429.4712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1721.5419999999999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33.5807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62.798794000000001</v>
      </c>
    </row>
    <row r="43" spans="1:68" x14ac:dyDescent="0.3">
      <c r="A43" s="66" t="s">
        <v>294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295</v>
      </c>
      <c r="B44" s="67"/>
      <c r="C44" s="67"/>
      <c r="D44" s="67"/>
      <c r="E44" s="67"/>
      <c r="F44" s="67"/>
      <c r="H44" s="67" t="s">
        <v>296</v>
      </c>
      <c r="I44" s="67"/>
      <c r="J44" s="67"/>
      <c r="K44" s="67"/>
      <c r="L44" s="67"/>
      <c r="M44" s="67"/>
      <c r="O44" s="67" t="s">
        <v>334</v>
      </c>
      <c r="P44" s="67"/>
      <c r="Q44" s="67"/>
      <c r="R44" s="67"/>
      <c r="S44" s="67"/>
      <c r="T44" s="67"/>
      <c r="V44" s="67" t="s">
        <v>316</v>
      </c>
      <c r="W44" s="67"/>
      <c r="X44" s="67"/>
      <c r="Y44" s="67"/>
      <c r="Z44" s="67"/>
      <c r="AA44" s="67"/>
      <c r="AC44" s="67" t="s">
        <v>335</v>
      </c>
      <c r="AD44" s="67"/>
      <c r="AE44" s="67"/>
      <c r="AF44" s="67"/>
      <c r="AG44" s="67"/>
      <c r="AH44" s="67"/>
      <c r="AJ44" s="67" t="s">
        <v>308</v>
      </c>
      <c r="AK44" s="67"/>
      <c r="AL44" s="67"/>
      <c r="AM44" s="67"/>
      <c r="AN44" s="67"/>
      <c r="AO44" s="67"/>
      <c r="AQ44" s="67" t="s">
        <v>309</v>
      </c>
      <c r="AR44" s="67"/>
      <c r="AS44" s="67"/>
      <c r="AT44" s="67"/>
      <c r="AU44" s="67"/>
      <c r="AV44" s="67"/>
      <c r="AX44" s="67" t="s">
        <v>297</v>
      </c>
      <c r="AY44" s="67"/>
      <c r="AZ44" s="67"/>
      <c r="BA44" s="67"/>
      <c r="BB44" s="67"/>
      <c r="BC44" s="67"/>
      <c r="BE44" s="67" t="s">
        <v>336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284</v>
      </c>
      <c r="D45" s="65" t="s">
        <v>311</v>
      </c>
      <c r="E45" s="65" t="s">
        <v>285</v>
      </c>
      <c r="F45" s="65" t="s">
        <v>280</v>
      </c>
      <c r="H45" s="65"/>
      <c r="I45" s="65" t="s">
        <v>283</v>
      </c>
      <c r="J45" s="65" t="s">
        <v>284</v>
      </c>
      <c r="K45" s="65" t="s">
        <v>311</v>
      </c>
      <c r="L45" s="65" t="s">
        <v>285</v>
      </c>
      <c r="M45" s="65" t="s">
        <v>280</v>
      </c>
      <c r="O45" s="65"/>
      <c r="P45" s="65" t="s">
        <v>283</v>
      </c>
      <c r="Q45" s="65" t="s">
        <v>284</v>
      </c>
      <c r="R45" s="65" t="s">
        <v>311</v>
      </c>
      <c r="S45" s="65" t="s">
        <v>285</v>
      </c>
      <c r="T45" s="65" t="s">
        <v>280</v>
      </c>
      <c r="V45" s="65"/>
      <c r="W45" s="65" t="s">
        <v>283</v>
      </c>
      <c r="X45" s="65" t="s">
        <v>284</v>
      </c>
      <c r="Y45" s="65" t="s">
        <v>311</v>
      </c>
      <c r="Z45" s="65" t="s">
        <v>285</v>
      </c>
      <c r="AA45" s="65" t="s">
        <v>280</v>
      </c>
      <c r="AC45" s="65"/>
      <c r="AD45" s="65" t="s">
        <v>283</v>
      </c>
      <c r="AE45" s="65" t="s">
        <v>284</v>
      </c>
      <c r="AF45" s="65" t="s">
        <v>311</v>
      </c>
      <c r="AG45" s="65" t="s">
        <v>285</v>
      </c>
      <c r="AH45" s="65" t="s">
        <v>280</v>
      </c>
      <c r="AJ45" s="65"/>
      <c r="AK45" s="65" t="s">
        <v>283</v>
      </c>
      <c r="AL45" s="65" t="s">
        <v>284</v>
      </c>
      <c r="AM45" s="65" t="s">
        <v>311</v>
      </c>
      <c r="AN45" s="65" t="s">
        <v>285</v>
      </c>
      <c r="AO45" s="65" t="s">
        <v>280</v>
      </c>
      <c r="AQ45" s="65"/>
      <c r="AR45" s="65" t="s">
        <v>283</v>
      </c>
      <c r="AS45" s="65" t="s">
        <v>284</v>
      </c>
      <c r="AT45" s="65" t="s">
        <v>311</v>
      </c>
      <c r="AU45" s="65" t="s">
        <v>285</v>
      </c>
      <c r="AV45" s="65" t="s">
        <v>280</v>
      </c>
      <c r="AX45" s="65"/>
      <c r="AY45" s="65" t="s">
        <v>283</v>
      </c>
      <c r="AZ45" s="65" t="s">
        <v>284</v>
      </c>
      <c r="BA45" s="65" t="s">
        <v>311</v>
      </c>
      <c r="BB45" s="65" t="s">
        <v>285</v>
      </c>
      <c r="BC45" s="65" t="s">
        <v>280</v>
      </c>
      <c r="BE45" s="65"/>
      <c r="BF45" s="65" t="s">
        <v>283</v>
      </c>
      <c r="BG45" s="65" t="s">
        <v>284</v>
      </c>
      <c r="BH45" s="65" t="s">
        <v>311</v>
      </c>
      <c r="BI45" s="65" t="s">
        <v>285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7.9229197999999998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6.6876899999999999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306.84415000000001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1.3179876E-2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1.8765552999999999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76.472809999999996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61.676285</v>
      </c>
      <c r="AX46" s="65" t="s">
        <v>299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318</v>
      </c>
      <c r="D2" s="61">
        <v>67</v>
      </c>
      <c r="E2" s="61">
        <v>1762.954</v>
      </c>
      <c r="F2" s="61">
        <v>196.22280000000001</v>
      </c>
      <c r="G2" s="61">
        <v>30.725345999999998</v>
      </c>
      <c r="H2" s="61">
        <v>13.992336999999999</v>
      </c>
      <c r="I2" s="61">
        <v>16.733007000000001</v>
      </c>
      <c r="J2" s="61">
        <v>44.910705999999998</v>
      </c>
      <c r="K2" s="61">
        <v>21.505593999999999</v>
      </c>
      <c r="L2" s="61">
        <v>23.405111000000002</v>
      </c>
      <c r="M2" s="61">
        <v>12.432418</v>
      </c>
      <c r="N2" s="61">
        <v>1.0189493000000001</v>
      </c>
      <c r="O2" s="61">
        <v>6.2171884000000004</v>
      </c>
      <c r="P2" s="61">
        <v>624.24289999999996</v>
      </c>
      <c r="Q2" s="61">
        <v>15.912704</v>
      </c>
      <c r="R2" s="61">
        <v>291.96523999999999</v>
      </c>
      <c r="S2" s="61">
        <v>75.714619999999996</v>
      </c>
      <c r="T2" s="61">
        <v>2595.0073000000002</v>
      </c>
      <c r="U2" s="61">
        <v>2.1482890000000001</v>
      </c>
      <c r="V2" s="61">
        <v>9.1694910000000007</v>
      </c>
      <c r="W2" s="61">
        <v>72.647180000000006</v>
      </c>
      <c r="X2" s="61">
        <v>23.374759999999998</v>
      </c>
      <c r="Y2" s="61">
        <v>1.2343789999999999</v>
      </c>
      <c r="Z2" s="61">
        <v>1.0849515999999999</v>
      </c>
      <c r="AA2" s="61">
        <v>10.561210000000001</v>
      </c>
      <c r="AB2" s="61">
        <v>0.79433799999999999</v>
      </c>
      <c r="AC2" s="61">
        <v>286.08280000000002</v>
      </c>
      <c r="AD2" s="61">
        <v>6.7116965999999998</v>
      </c>
      <c r="AE2" s="61">
        <v>1.4509245</v>
      </c>
      <c r="AF2" s="61">
        <v>3.1026784000000002E-2</v>
      </c>
      <c r="AG2" s="61">
        <v>222.93161000000001</v>
      </c>
      <c r="AH2" s="61">
        <v>143.7063</v>
      </c>
      <c r="AI2" s="61">
        <v>79.225309999999993</v>
      </c>
      <c r="AJ2" s="61">
        <v>730.07809999999995</v>
      </c>
      <c r="AK2" s="61">
        <v>3429.4712</v>
      </c>
      <c r="AL2" s="61">
        <v>33.5807</v>
      </c>
      <c r="AM2" s="61">
        <v>1721.5419999999999</v>
      </c>
      <c r="AN2" s="61">
        <v>62.798794000000001</v>
      </c>
      <c r="AO2" s="61">
        <v>7.9229197999999998</v>
      </c>
      <c r="AP2" s="61">
        <v>4.2301064000000004</v>
      </c>
      <c r="AQ2" s="61">
        <v>3.6928131999999998</v>
      </c>
      <c r="AR2" s="61">
        <v>6.6876899999999999</v>
      </c>
      <c r="AS2" s="61">
        <v>306.84415000000001</v>
      </c>
      <c r="AT2" s="61">
        <v>1.3179876E-2</v>
      </c>
      <c r="AU2" s="61">
        <v>1.8765552999999999</v>
      </c>
      <c r="AV2" s="61">
        <v>76.472809999999996</v>
      </c>
      <c r="AW2" s="61">
        <v>61.676285</v>
      </c>
      <c r="AX2" s="61">
        <v>3.4258094000000003E-2</v>
      </c>
      <c r="AY2" s="61">
        <v>0.99248725000000004</v>
      </c>
      <c r="AZ2" s="61">
        <v>272.71996999999999</v>
      </c>
      <c r="BA2" s="61">
        <v>20.680183</v>
      </c>
      <c r="BB2" s="61">
        <v>6.6113977000000004</v>
      </c>
      <c r="BC2" s="61">
        <v>8.1719480000000004</v>
      </c>
      <c r="BD2" s="61">
        <v>5.883324</v>
      </c>
      <c r="BE2" s="61">
        <v>0.52888239999999997</v>
      </c>
      <c r="BF2" s="61">
        <v>2.1084312999999999</v>
      </c>
      <c r="BG2" s="61">
        <v>0</v>
      </c>
      <c r="BH2" s="61">
        <v>0</v>
      </c>
      <c r="BI2" s="61">
        <v>4.0981176E-4</v>
      </c>
      <c r="BJ2" s="61">
        <v>1.4922006999999999E-2</v>
      </c>
      <c r="BK2" s="61">
        <v>0</v>
      </c>
      <c r="BL2" s="61">
        <v>0.12915398</v>
      </c>
      <c r="BM2" s="61">
        <v>1.8384069999999999</v>
      </c>
      <c r="BN2" s="61">
        <v>0.59695553999999995</v>
      </c>
      <c r="BO2" s="61">
        <v>38.052160000000001</v>
      </c>
      <c r="BP2" s="61">
        <v>5.960496</v>
      </c>
      <c r="BQ2" s="61">
        <v>12.813995</v>
      </c>
      <c r="BR2" s="61">
        <v>46.844096999999998</v>
      </c>
      <c r="BS2" s="61">
        <v>21.011496000000001</v>
      </c>
      <c r="BT2" s="61">
        <v>6.3800863999999997</v>
      </c>
      <c r="BU2" s="61">
        <v>9.2612809999999997E-3</v>
      </c>
      <c r="BV2" s="61">
        <v>9.5772059999999996E-3</v>
      </c>
      <c r="BW2" s="61">
        <v>0.4235833</v>
      </c>
      <c r="BX2" s="61">
        <v>0.75989229999999997</v>
      </c>
      <c r="BY2" s="61">
        <v>7.6169570000000006E-2</v>
      </c>
      <c r="BZ2" s="61">
        <v>7.8317529999999999E-4</v>
      </c>
      <c r="CA2" s="61">
        <v>0.84906749999999998</v>
      </c>
      <c r="CB2" s="61">
        <v>1.6524716E-3</v>
      </c>
      <c r="CC2" s="61">
        <v>0.13719049999999999</v>
      </c>
      <c r="CD2" s="61">
        <v>0.41610342</v>
      </c>
      <c r="CE2" s="61">
        <v>2.2182601999999999E-2</v>
      </c>
      <c r="CF2" s="61">
        <v>0.21238972</v>
      </c>
      <c r="CG2" s="61">
        <v>1.2449999E-6</v>
      </c>
      <c r="CH2" s="61">
        <v>2.2430017999999999E-2</v>
      </c>
      <c r="CI2" s="61">
        <v>1.9428639999999999E-7</v>
      </c>
      <c r="CJ2" s="61">
        <v>1.0993648</v>
      </c>
      <c r="CK2" s="61">
        <v>6.4473029999999997E-3</v>
      </c>
      <c r="CL2" s="61">
        <v>0.40593487</v>
      </c>
      <c r="CM2" s="61">
        <v>1.6962489000000001</v>
      </c>
      <c r="CN2" s="61">
        <v>1344.8733</v>
      </c>
      <c r="CO2" s="61">
        <v>2286.5111999999999</v>
      </c>
      <c r="CP2" s="61">
        <v>1252.4494999999999</v>
      </c>
      <c r="CQ2" s="61">
        <v>461.62927000000002</v>
      </c>
      <c r="CR2" s="61">
        <v>243.76163</v>
      </c>
      <c r="CS2" s="61">
        <v>252.49503000000001</v>
      </c>
      <c r="CT2" s="61">
        <v>1363.3151</v>
      </c>
      <c r="CU2" s="61">
        <v>761.25134000000003</v>
      </c>
      <c r="CV2" s="61">
        <v>908.89404000000002</v>
      </c>
      <c r="CW2" s="61">
        <v>857.61689999999999</v>
      </c>
      <c r="CX2" s="61">
        <v>264.68993999999998</v>
      </c>
      <c r="CY2" s="61">
        <v>1731.1704</v>
      </c>
      <c r="CZ2" s="61">
        <v>857.2242</v>
      </c>
      <c r="DA2" s="61">
        <v>1927.4607000000001</v>
      </c>
      <c r="DB2" s="61">
        <v>1909.932</v>
      </c>
      <c r="DC2" s="61">
        <v>2664.8847999999998</v>
      </c>
      <c r="DD2" s="61">
        <v>4869.2407000000003</v>
      </c>
      <c r="DE2" s="61">
        <v>871.23535000000004</v>
      </c>
      <c r="DF2" s="61">
        <v>2531.2456000000002</v>
      </c>
      <c r="DG2" s="61">
        <v>1031.4088999999999</v>
      </c>
      <c r="DH2" s="61">
        <v>30.545565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20.680183</v>
      </c>
      <c r="B6">
        <f>BB2</f>
        <v>6.6113977000000004</v>
      </c>
      <c r="C6">
        <f>BC2</f>
        <v>8.1719480000000004</v>
      </c>
      <c r="D6">
        <f>BD2</f>
        <v>5.883324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19769</v>
      </c>
      <c r="C2" s="56">
        <f ca="1">YEAR(TODAY())-YEAR(B2)+IF(TODAY()&gt;=DATE(YEAR(TODAY()),MONTH(B2),DAY(B2)),0,-1)</f>
        <v>67</v>
      </c>
      <c r="E2" s="52">
        <v>168.5</v>
      </c>
      <c r="F2" s="53" t="s">
        <v>39</v>
      </c>
      <c r="G2" s="52">
        <v>51.1</v>
      </c>
      <c r="H2" s="51" t="s">
        <v>41</v>
      </c>
      <c r="I2" s="72">
        <f>ROUND(G3/E3^2,1)</f>
        <v>18</v>
      </c>
    </row>
    <row r="3" spans="1:9" x14ac:dyDescent="0.3">
      <c r="E3" s="51">
        <f>E2/100</f>
        <v>1.6850000000000001</v>
      </c>
      <c r="F3" s="51" t="s">
        <v>40</v>
      </c>
      <c r="G3" s="51">
        <f>G2</f>
        <v>51.1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송영우, ID : H2300001)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02일 14:45:43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44306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67</v>
      </c>
      <c r="G12" s="94"/>
      <c r="H12" s="94"/>
      <c r="I12" s="94"/>
      <c r="K12" s="123">
        <f>'개인정보 및 신체계측 입력'!E2</f>
        <v>168.5</v>
      </c>
      <c r="L12" s="124"/>
      <c r="M12" s="117">
        <f>'개인정보 및 신체계측 입력'!G2</f>
        <v>51.1</v>
      </c>
      <c r="N12" s="118"/>
      <c r="O12" s="113" t="s">
        <v>271</v>
      </c>
      <c r="P12" s="107"/>
      <c r="Q12" s="90">
        <f>'개인정보 및 신체계측 입력'!I2</f>
        <v>18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송영우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72.177999999999997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11.302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16.52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0.7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11.3</v>
      </c>
      <c r="L71" s="36" t="s">
        <v>53</v>
      </c>
      <c r="M71" s="36">
        <f>ROUND('DRIs DATA'!K8,1)</f>
        <v>3.8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38.93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76.41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23.37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52.96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27.87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228.63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79.23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2021-12-02T05:56:35Z</dcterms:modified>
</cp:coreProperties>
</file>