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<sst xmlns="http://schemas.openxmlformats.org/spreadsheetml/2006/main" count="692" uniqueCount="339">
  <si>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</si>
  <si>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</si>
  <si>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</si>
  <si>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</si>
  <si>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</si>
  <si>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</si>
  <si>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</si>
  <si>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</si>
  <si>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</si>
  <si>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</si>
  <si>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</si>
  <si>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</si>
  <si>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</si>
  <si>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</si>
  <si>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</si>
  <si>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</si>
  <si>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</si>
  <si>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</si>
  <si>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</si>
  <si>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</si>
  <si>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</si>
  <si>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</si>
  <si>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</si>
  <si>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</si>
  <si>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</si>
  <si>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</si>
  <si>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</si>
  <si>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</si>
  <si>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</si>
  <si>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</si>
  <si>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</si>
  <si>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</si>
  <si>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</si>
  <si>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</si>
  <si>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</si>
  <si>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</si>
  <si>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</si>
  <si>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</si>
  <si>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</si>
  <si>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</si>
  <si>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</si>
  <si>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</si>
  <si>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</si>
  <si>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</si>
  <si>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</si>
  <si>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</si>
  <si>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</si>
  <si>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</si>
  <si>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</si>
  <si>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</si>
  <si>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</si>
  <si>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</si>
  <si>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</si>
  <si>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</si>
  <si>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</si>
  <si>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</si>
  <si>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</si>
  <si>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</si>
  <si>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</si>
  <si>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</si>
  <si>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</si>
  <si>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</si>
  <si>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</si>
  <si>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</si>
  <si>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</si>
  <si>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</si>
  <si>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</si>
  <si>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</si>
  <si>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</si>
  <si>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</si>
  <si>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</si>
  <si>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</si>
  <si>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</si>
  <si>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</si>
  <si>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</si>
  <si>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</si>
  <si>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</si>
  <si>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</si>
  <si>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</si>
  <si>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</si>
  <si>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</si>
  <si>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</si>
  <si>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</si>
  <si>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</si>
  <si>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</si>
  <si>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</si>
  <si>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</si>
  <si>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</si>
  <si>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</si>
  <si>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</si>
  <si>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</si>
  <si>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</si>
  <si>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</si>
  <si>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</si>
  <si>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</si>
  <si>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</si>
  <si>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</si>
  <si>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</si>
  <si>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</si>
  <si>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</si>
  <si>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</si>
  <si>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</si>
  <si>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</si>
  <si>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</si>
  <si>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</si>
  <si>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</si>
  <si>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</si>
  <si>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</si>
  <si>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</si>
  <si>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</si>
  <si>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</si>
  <si>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</si>
  <si>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</si>
  <si>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</si>
  <si>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</si>
  <si>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</si>
  <si>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</si>
  <si>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</si>
  <si>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</si>
  <si>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</si>
  <si>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</si>
  <si>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</si>
  <si>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</si>
  <si>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</si>
  <si>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</si>
  <si>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</si>
  <si>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</si>
  <si>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</si>
  <si>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</si>
  <si>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</si>
  <si>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</si>
  <si>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</si>
  <si>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</si>
  <si>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</si>
  <si>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</si>
  <si>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</si>
  <si>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</si>
  <si>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</si>
  <si>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</si>
  <si>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</si>
  <si>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</si>
  <si>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</si>
  <si>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</si>
  <si>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</si>
  <si>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</si>
  <si>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</si>
  <si>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</si>
  <si>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</si>
  <si>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</si>
  <si>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</si>
  <si>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</si>
  <si>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</si>
  <si>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</si>
  <si>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</si>
  <si>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</si>
  <si>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</si>
  <si>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</si>
  <si>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</si>
  <si>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</si>
  <si>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</si>
  <si>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</si>
  <si>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</si>
  <si>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</si>
  <si>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</si>
  <si>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</si>
  <si>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</si>
  <si>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</si>
  <si>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</si>
  <si>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</si>
  <si>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</si>
  <si>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</si>
  <si>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</si>
  <si>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</si>
  <si>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</si>
  <si>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</si>
  <si>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</si>
  <si>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</si>
  <si>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</si>
  <si>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</si>
  <si>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</si>
  <si>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</si>
  <si>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</si>
  <si>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</si>
  <si>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</si>
  <si>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</si>
  <si>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</si>
  <si>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</si>
  <si>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</si>
  <si>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</si>
  <si>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</si>
  <si>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</si>
  <si>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</si>
  <si>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</si>
  <si>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</si>
  <si>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</si>
  <si>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</si>
  <si>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</si>
  <si>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</si>
  <si>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</si>
  <si>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</si>
  <si>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</si>
  <si>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</si>
  <si>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</si>
  <si>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</si>
  <si>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</si>
  <si>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</si>
  <si>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</si>
  <si>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</si>
  <si>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</si>
  <si>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</si>
  <si>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</si>
  <si>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</si>
  <si>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</si>
  <si>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</si>
  <si>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</si>
  <si>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</si>
  <si>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</si>
  <si>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</si>
  <si>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</si>
  <si>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</si>
  <si>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</si>
  <si>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</si>
  <si>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</si>
  <si>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</si>
  <si>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</si>
  <si>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</si>
  <si>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</si>
  <si>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</si>
  <si>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</si>
  <si>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</si>
  <si>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</si>
  <si>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</si>
  <si>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</si>
  <si>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</si>
  <si>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</si>
  <si>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</si>
  <si>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</si>
  <si>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</si>
  <si>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</si>
  <si>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</si>
  <si>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</si>
  <si>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</si>
  <si>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</si>
  <si>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</si>
  <si>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</si>
  <si>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</si>
  <si>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</si>
  <si>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</si>
  <si>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</si>
  <si>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</si>
  <si>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</si>
  <si>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</si>
  <si>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</si>
  <si>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</si>
  <si>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</si>
  <si>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</si>
  <si>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</si>
  <si>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</si>
  <si>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</si>
  <si>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</si>
  <si>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</si>
  <si>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</si>
  <si>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</si>
  <si>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</si>
  <si>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</si>
  <si>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</si>
  <si>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</si>
  <si>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</si>
  <si>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</si>
  <si>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</si>
  <si>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</si>
  <si>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</si>
  <si>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</si>
  <si>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</si>
  <si>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</si>
  <si>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</si>
  <si>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</si>
  <si>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</si>
  <si>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</si>
  <si>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</si>
  <si>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</si>
  <si>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</si>
  <si>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</si>
  <si>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</si>
  <si>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</si>
  <si>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</si>
  <si>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</si>
  <si>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</si>
  <si>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</si>
  <si>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</si>
  <si>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비타민C</t>
    <phoneticPr fontId="1" type="noConversion"/>
  </si>
  <si>
    <t>리보플라빈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</si>
  <si>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</si>
  <si>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</si>
  <si>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</si>
  <si>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</si>
  <si>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</si>
  <si>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</si>
  <si>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</si>
  <si>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</si>
  <si>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</si>
  <si>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</si>
  <si>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</si>
  <si>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</si>
  <si>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</si>
  <si>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</si>
  <si>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</si>
  <si>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</si>
  <si>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요오드</t>
    <phoneticPr fontId="1" type="noConversion"/>
  </si>
  <si>
    <t>셀레늄</t>
    <phoneticPr fontId="1" type="noConversion"/>
  </si>
  <si>
    <t>불포화지방산</t>
    <phoneticPr fontId="1" type="noConversion"/>
  </si>
  <si>
    <t>충분섭취량</t>
    <phoneticPr fontId="1" type="noConversion"/>
  </si>
  <si>
    <t>수용성 비타민</t>
    <phoneticPr fontId="1" type="noConversion"/>
  </si>
  <si>
    <t>판토텐산</t>
    <phoneticPr fontId="1" type="noConversion"/>
  </si>
  <si>
    <t>다량 무기질</t>
    <phoneticPr fontId="1" type="noConversion"/>
  </si>
  <si>
    <t>마그네슘</t>
    <phoneticPr fontId="1" type="noConversion"/>
  </si>
  <si>
    <t>불소</t>
    <phoneticPr fontId="1" type="noConversion"/>
  </si>
  <si>
    <t>출력시각</t>
    <phoneticPr fontId="1" type="noConversion"/>
  </si>
  <si>
    <t>M</t>
  </si>
  <si>
    <t>n-6불포화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</si>
  <si>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</si>
  <si>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</si>
  <si>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</si>
  <si>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식이섬유</t>
    <phoneticPr fontId="1" type="noConversion"/>
  </si>
  <si>
    <t>적정비율(최소)</t>
    <phoneticPr fontId="1" type="noConversion"/>
  </si>
  <si>
    <t>비타민A(μg RAE/일)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</si>
  <si>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</si>
  <si>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</si>
  <si>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</si>
  <si>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</si>
  <si>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칼슘</t>
    <phoneticPr fontId="1" type="noConversion"/>
  </si>
  <si>
    <t>나트륨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</si>
  <si>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</si>
  <si>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</si>
  <si>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</si>
  <si>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(설문지 : FFQ 95문항 설문지, 사용자 : 이강열, ID : H2300002)</t>
  </si>
  <si>
    <t>2021년 12월 02일 14:46:44</t>
  </si>
  <si>
    <t>H2300002</t>
  </si>
  <si>
    <t>이강열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</si>
</sst>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197.23866000000001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1112"/>
        <c:axId val="559233072"/>
      </c:barChart>
      <c:catAx>
        <c:axId val="55923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3072"/>
        <c:crosses val="autoZero"/>
        <c:auto val="1"/>
        <c:lblAlgn val="ctr"/>
        <c:lblOffset val="100"/>
        <c:noMultiLvlLbl val="0"/>
      </c:catAx>
      <c:valAx>
        <c:axId val="55923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5.0835533000000002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1560"/>
        <c:axId val="620869008"/>
      </c:barChart>
      <c:catAx>
        <c:axId val="62086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9008"/>
        <c:crosses val="autoZero"/>
        <c:auto val="1"/>
        <c:lblAlgn val="ctr"/>
        <c:lblOffset val="100"/>
        <c:noMultiLvlLbl val="0"/>
      </c:catAx>
      <c:valAx>
        <c:axId val="62086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0.95840550000000002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1952"/>
        <c:axId val="620866656"/>
      </c:barChart>
      <c:catAx>
        <c:axId val="62086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6656"/>
        <c:crosses val="autoZero"/>
        <c:auto val="1"/>
        <c:lblAlgn val="ctr"/>
        <c:lblOffset val="100"/>
        <c:noMultiLvlLbl val="0"/>
      </c:catAx>
      <c:valAx>
        <c:axId val="62086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2924.2651000000001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7048"/>
        <c:axId val="620862344"/>
      </c:barChart>
      <c:catAx>
        <c:axId val="62086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2344"/>
        <c:crosses val="autoZero"/>
        <c:auto val="1"/>
        <c:lblAlgn val="ctr"/>
        <c:lblOffset val="100"/>
        <c:noMultiLvlLbl val="0"/>
      </c:catAx>
      <c:valAx>
        <c:axId val="62086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8187.8739999999998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70576"/>
        <c:axId val="620862736"/>
      </c:barChart>
      <c:catAx>
        <c:axId val="62087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2736"/>
        <c:crosses val="autoZero"/>
        <c:auto val="1"/>
        <c:lblAlgn val="ctr"/>
        <c:lblOffset val="100"/>
        <c:noMultiLvlLbl val="0"/>
      </c:catAx>
      <c:valAx>
        <c:axId val="6208627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7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278.30385999999999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9400"/>
        <c:axId val="620863520"/>
      </c:barChart>
      <c:catAx>
        <c:axId val="62086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3520"/>
        <c:crosses val="autoZero"/>
        <c:auto val="1"/>
        <c:lblAlgn val="ctr"/>
        <c:lblOffset val="100"/>
        <c:noMultiLvlLbl val="0"/>
      </c:catAx>
      <c:valAx>
        <c:axId val="62086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327.82310000000001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9792"/>
        <c:axId val="620860384"/>
      </c:barChart>
      <c:catAx>
        <c:axId val="6208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0384"/>
        <c:crosses val="autoZero"/>
        <c:auto val="1"/>
        <c:lblAlgn val="ctr"/>
        <c:lblOffset val="100"/>
        <c:noMultiLvlLbl val="0"/>
      </c:catAx>
      <c:valAx>
        <c:axId val="62086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25.09084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58424"/>
        <c:axId val="620859208"/>
      </c:barChart>
      <c:catAx>
        <c:axId val="62085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59208"/>
        <c:crosses val="autoZero"/>
        <c:auto val="1"/>
        <c:lblAlgn val="ctr"/>
        <c:lblOffset val="100"/>
        <c:noMultiLvlLbl val="0"/>
      </c:catAx>
      <c:valAx>
        <c:axId val="620859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5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2304.7222000000002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59992"/>
        <c:axId val="620864304"/>
      </c:barChart>
      <c:catAx>
        <c:axId val="6208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4304"/>
        <c:crosses val="autoZero"/>
        <c:auto val="1"/>
        <c:lblAlgn val="ctr"/>
        <c:lblOffset val="100"/>
        <c:noMultiLvlLbl val="0"/>
      </c:catAx>
      <c:valAx>
        <c:axId val="6208643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5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1.8468745000000002E-2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465272"/>
        <c:axId val="552628384"/>
      </c:barChart>
      <c:catAx>
        <c:axId val="54046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8384"/>
        <c:crosses val="autoZero"/>
        <c:auto val="1"/>
        <c:lblAlgn val="ctr"/>
        <c:lblOffset val="100"/>
        <c:noMultiLvlLbl val="0"/>
      </c:catAx>
      <c:valAx>
        <c:axId val="55262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46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8.5754594999999991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467320"/>
        <c:axId val="617082176"/>
      </c:barChart>
      <c:catAx>
        <c:axId val="53946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2176"/>
        <c:crosses val="autoZero"/>
        <c:auto val="1"/>
        <c:lblAlgn val="ctr"/>
        <c:lblOffset val="100"/>
        <c:noMultiLvlLbl val="0"/>
      </c:catAx>
      <c:valAx>
        <c:axId val="617082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46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90.089966000000004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0720"/>
        <c:axId val="559226800"/>
      </c:barChart>
      <c:catAx>
        <c:axId val="55923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26800"/>
        <c:crosses val="autoZero"/>
        <c:auto val="1"/>
        <c:lblAlgn val="ctr"/>
        <c:lblOffset val="100"/>
        <c:noMultiLvlLbl val="0"/>
      </c:catAx>
      <c:valAx>
        <c:axId val="559226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144.53139999999999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81784"/>
        <c:axId val="617070024"/>
      </c:barChart>
      <c:catAx>
        <c:axId val="61708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0024"/>
        <c:crosses val="autoZero"/>
        <c:auto val="1"/>
        <c:lblAlgn val="ctr"/>
        <c:lblOffset val="100"/>
        <c:noMultiLvlLbl val="0"/>
      </c:catAx>
      <c:valAx>
        <c:axId val="61707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8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149.66962000000001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4728"/>
        <c:axId val="617073552"/>
      </c:barChart>
      <c:catAx>
        <c:axId val="61707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3552"/>
        <c:crosses val="autoZero"/>
        <c:auto val="1"/>
        <c:lblAlgn val="ctr"/>
        <c:lblOffset val="100"/>
        <c:noMultiLvlLbl val="0"/>
      </c:catAx>
      <c:valAx>
        <c:axId val="61707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6.1660000000000004</c:v>
                </c:pt>
                <c:pt idx="1">
                  <c:v>11.51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7075120"/>
        <c:axId val="617074336"/>
      </c:barChart>
      <c:catAx>
        <c:axId val="61707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4336"/>
        <c:crosses val="autoZero"/>
        <c:auto val="1"/>
        <c:lblAlgn val="ctr"/>
        <c:lblOffset val="100"/>
        <c:noMultiLvlLbl val="0"/>
      </c:catAx>
      <c:valAx>
        <c:axId val="61707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13.668399000000001</c:v>
                </c:pt>
                <c:pt idx="1">
                  <c:v>18.030384000000002</c:v>
                </c:pt>
                <c:pt idx="2">
                  <c:v>25.259058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1671.7089000000001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6296"/>
        <c:axId val="617076688"/>
      </c:barChart>
      <c:catAx>
        <c:axId val="61707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6688"/>
        <c:crosses val="autoZero"/>
        <c:auto val="1"/>
        <c:lblAlgn val="ctr"/>
        <c:lblOffset val="100"/>
        <c:noMultiLvlLbl val="0"/>
      </c:catAx>
      <c:valAx>
        <c:axId val="617076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55.322029999999998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7080"/>
        <c:axId val="617079432"/>
      </c:barChart>
      <c:catAx>
        <c:axId val="61707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9432"/>
        <c:crosses val="autoZero"/>
        <c:auto val="1"/>
        <c:lblAlgn val="ctr"/>
        <c:lblOffset val="100"/>
        <c:noMultiLvlLbl val="0"/>
      </c:catAx>
      <c:valAx>
        <c:axId val="617079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70.393000000000001</c:v>
                </c:pt>
                <c:pt idx="1">
                  <c:v>7.6769999999999996</c:v>
                </c:pt>
                <c:pt idx="2">
                  <c:v>21.93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7073944"/>
        <c:axId val="617073160"/>
      </c:barChart>
      <c:catAx>
        <c:axId val="61707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3160"/>
        <c:crosses val="autoZero"/>
        <c:auto val="1"/>
        <c:lblAlgn val="ctr"/>
        <c:lblOffset val="100"/>
        <c:noMultiLvlLbl val="0"/>
      </c:catAx>
      <c:valAx>
        <c:axId val="617073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5718.6265000000003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8256"/>
        <c:axId val="617080608"/>
      </c:barChart>
      <c:catAx>
        <c:axId val="61707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0608"/>
        <c:crosses val="autoZero"/>
        <c:auto val="1"/>
        <c:lblAlgn val="ctr"/>
        <c:lblOffset val="100"/>
        <c:noMultiLvlLbl val="0"/>
      </c:catAx>
      <c:valAx>
        <c:axId val="617080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344.78379999999999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0808"/>
        <c:axId val="617079040"/>
      </c:barChart>
      <c:catAx>
        <c:axId val="61707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9040"/>
        <c:crosses val="autoZero"/>
        <c:auto val="1"/>
        <c:lblAlgn val="ctr"/>
        <c:lblOffset val="100"/>
        <c:noMultiLvlLbl val="0"/>
      </c:catAx>
      <c:valAx>
        <c:axId val="617079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1594.2295999999999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1200"/>
        <c:axId val="617080216"/>
      </c:barChart>
      <c:catAx>
        <c:axId val="61707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0216"/>
        <c:crosses val="autoZero"/>
        <c:auto val="1"/>
        <c:lblAlgn val="ctr"/>
        <c:lblOffset val="100"/>
        <c:noMultiLvlLbl val="0"/>
      </c:catAx>
      <c:valAx>
        <c:axId val="617080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6.5663423999999999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1896"/>
        <c:axId val="559235032"/>
      </c:barChart>
      <c:catAx>
        <c:axId val="55923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5032"/>
        <c:crosses val="autoZero"/>
        <c:auto val="1"/>
        <c:lblAlgn val="ctr"/>
        <c:lblOffset val="100"/>
        <c:noMultiLvlLbl val="0"/>
      </c:catAx>
      <c:valAx>
        <c:axId val="55923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19479.879000000001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1592"/>
        <c:axId val="617071984"/>
      </c:barChart>
      <c:catAx>
        <c:axId val="61707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1984"/>
        <c:crosses val="autoZero"/>
        <c:auto val="1"/>
        <c:lblAlgn val="ctr"/>
        <c:lblOffset val="100"/>
        <c:noMultiLvlLbl val="0"/>
      </c:catAx>
      <c:valAx>
        <c:axId val="61707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43.577106000000001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82960"/>
        <c:axId val="617084528"/>
      </c:barChart>
      <c:catAx>
        <c:axId val="61708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4528"/>
        <c:crosses val="autoZero"/>
        <c:auto val="1"/>
        <c:lblAlgn val="ctr"/>
        <c:lblOffset val="100"/>
        <c:noMultiLvlLbl val="0"/>
      </c:catAx>
      <c:valAx>
        <c:axId val="61708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8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3.6937058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85312"/>
        <c:axId val="617083744"/>
      </c:barChart>
      <c:catAx>
        <c:axId val="61708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3744"/>
        <c:crosses val="autoZero"/>
        <c:auto val="1"/>
        <c:lblAlgn val="ctr"/>
        <c:lblOffset val="100"/>
        <c:noMultiLvlLbl val="0"/>
      </c:catAx>
      <c:valAx>
        <c:axId val="6170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904.59343999999999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2680"/>
        <c:axId val="559233856"/>
      </c:barChart>
      <c:catAx>
        <c:axId val="55923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3856"/>
        <c:crosses val="autoZero"/>
        <c:auto val="1"/>
        <c:lblAlgn val="ctr"/>
        <c:lblOffset val="100"/>
        <c:noMultiLvlLbl val="0"/>
      </c:catAx>
      <c:valAx>
        <c:axId val="55923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4.4064794000000003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4640"/>
        <c:axId val="559235424"/>
      </c:barChart>
      <c:catAx>
        <c:axId val="55923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5424"/>
        <c:crosses val="autoZero"/>
        <c:auto val="1"/>
        <c:lblAlgn val="ctr"/>
        <c:lblOffset val="100"/>
        <c:noMultiLvlLbl val="0"/>
      </c:catAx>
      <c:valAx>
        <c:axId val="559235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45.774605000000001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5816"/>
        <c:axId val="559229544"/>
      </c:barChart>
      <c:catAx>
        <c:axId val="55923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29544"/>
        <c:crosses val="autoZero"/>
        <c:auto val="1"/>
        <c:lblAlgn val="ctr"/>
        <c:lblOffset val="100"/>
        <c:noMultiLvlLbl val="0"/>
      </c:catAx>
      <c:valAx>
        <c:axId val="55922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3.6937058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29936"/>
        <c:axId val="559236992"/>
      </c:barChart>
      <c:catAx>
        <c:axId val="55922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6992"/>
        <c:crosses val="autoZero"/>
        <c:auto val="1"/>
        <c:lblAlgn val="ctr"/>
        <c:lblOffset val="100"/>
        <c:noMultiLvlLbl val="0"/>
      </c:catAx>
      <c:valAx>
        <c:axId val="55923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2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1796.1539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4696"/>
        <c:axId val="620867832"/>
      </c:barChart>
      <c:catAx>
        <c:axId val="62086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7832"/>
        <c:crosses val="autoZero"/>
        <c:auto val="1"/>
        <c:lblAlgn val="ctr"/>
        <c:lblOffset val="100"/>
        <c:noMultiLvlLbl val="0"/>
      </c:catAx>
      <c:valAx>
        <c:axId val="62086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17.412704000000002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5480"/>
        <c:axId val="620861168"/>
      </c:barChart>
      <c:catAx>
        <c:axId val="62086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1168"/>
        <c:crosses val="autoZero"/>
        <c:auto val="1"/>
        <c:lblAlgn val="ctr"/>
        <c:lblOffset val="100"/>
        <c:noMultiLvlLbl val="0"/>
      </c:catAx>
      <c:valAx>
        <c:axId val="62086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이강열, ID : H2300002)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02일 14:46:44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5718.6265000000003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197.23866000000001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90.089966000000004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70.393000000000001</v>
      </c>
      <c r="G8" s="59">
        <f>'DRIs DATA 입력'!G8</f>
        <v>7.6769999999999996</v>
      </c>
      <c r="H8" s="59">
        <f>'DRIs DATA 입력'!H8</f>
        <v>21.93</v>
      </c>
      <c r="I8" s="46"/>
      <c r="J8" s="59" t="s">
        <v>216</v>
      </c>
      <c r="K8" s="59">
        <f>'DRIs DATA 입력'!K8</f>
        <v>6.1660000000000004</v>
      </c>
      <c r="L8" s="59">
        <f>'DRIs DATA 입력'!L8</f>
        <v>11.51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1671.7089000000001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55.322029999999998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6.5663423999999999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904.59343999999999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344.78379999999999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4.2777310000000002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4.4064794000000003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45.774605000000001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3.6937058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1796.1539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17.412704000000002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5.0835533000000002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0.95840550000000002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1594.2295999999999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2924.2651000000001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19479.879000000001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8187.8739999999998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278.30385999999999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327.82310000000001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43.577106000000001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25.09084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2304.7222000000002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1.8468745000000002E-2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8.5754594999999991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144.53139999999999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149.66962000000001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53" sqref="E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335</v>
      </c>
      <c r="G1" s="62" t="s">
        <v>317</v>
      </c>
      <c r="H1" s="61" t="s">
        <v>336</v>
      </c>
    </row>
    <row r="3" spans="1:27" x14ac:dyDescent="0.3">
      <c r="A3" s="68" t="s">
        <v>301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310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323</v>
      </c>
      <c r="V4" s="67"/>
      <c r="W4" s="67"/>
      <c r="X4" s="67"/>
      <c r="Y4" s="67"/>
      <c r="Z4" s="67"/>
    </row>
    <row r="5" spans="1:27" x14ac:dyDescent="0.3">
      <c r="A5" s="65"/>
      <c r="B5" s="65" t="s">
        <v>279</v>
      </c>
      <c r="C5" s="65" t="s">
        <v>280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282</v>
      </c>
      <c r="L5" s="65" t="s">
        <v>319</v>
      </c>
      <c r="N5" s="65"/>
      <c r="O5" s="65" t="s">
        <v>283</v>
      </c>
      <c r="P5" s="65" t="s">
        <v>284</v>
      </c>
      <c r="Q5" s="65" t="s">
        <v>311</v>
      </c>
      <c r="R5" s="65" t="s">
        <v>285</v>
      </c>
      <c r="S5" s="65" t="s">
        <v>280</v>
      </c>
      <c r="U5" s="65"/>
      <c r="V5" s="65" t="s">
        <v>283</v>
      </c>
      <c r="W5" s="65" t="s">
        <v>284</v>
      </c>
      <c r="X5" s="65" t="s">
        <v>311</v>
      </c>
      <c r="Y5" s="65" t="s">
        <v>285</v>
      </c>
      <c r="Z5" s="65" t="s">
        <v>280</v>
      </c>
    </row>
    <row r="6" spans="1:27" x14ac:dyDescent="0.3">
      <c r="A6" s="65" t="s">
        <v>277</v>
      </c>
      <c r="B6" s="65">
        <v>2200</v>
      </c>
      <c r="C6" s="65">
        <v>5718.6265000000003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320</v>
      </c>
      <c r="O6" s="65">
        <v>50</v>
      </c>
      <c r="P6" s="65">
        <v>60</v>
      </c>
      <c r="Q6" s="65">
        <v>0</v>
      </c>
      <c r="R6" s="65">
        <v>0</v>
      </c>
      <c r="S6" s="65">
        <v>197.23866000000001</v>
      </c>
      <c r="U6" s="65" t="s">
        <v>321</v>
      </c>
      <c r="V6" s="65">
        <v>0</v>
      </c>
      <c r="W6" s="65">
        <v>0</v>
      </c>
      <c r="X6" s="65">
        <v>25</v>
      </c>
      <c r="Y6" s="65">
        <v>0</v>
      </c>
      <c r="Z6" s="65">
        <v>90.089966000000004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287</v>
      </c>
      <c r="F8" s="65">
        <v>70.393000000000001</v>
      </c>
      <c r="G8" s="65">
        <v>7.6769999999999996</v>
      </c>
      <c r="H8" s="65">
        <v>21.93</v>
      </c>
      <c r="J8" s="65" t="s">
        <v>287</v>
      </c>
      <c r="K8" s="65">
        <v>6.1660000000000004</v>
      </c>
      <c r="L8" s="65">
        <v>11.51</v>
      </c>
    </row>
    <row r="13" spans="1:27" x14ac:dyDescent="0.3">
      <c r="A13" s="66" t="s">
        <v>322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288</v>
      </c>
      <c r="B14" s="67"/>
      <c r="C14" s="67"/>
      <c r="D14" s="67"/>
      <c r="E14" s="67"/>
      <c r="F14" s="67"/>
      <c r="H14" s="67" t="s">
        <v>289</v>
      </c>
      <c r="I14" s="67"/>
      <c r="J14" s="67"/>
      <c r="K14" s="67"/>
      <c r="L14" s="67"/>
      <c r="M14" s="67"/>
      <c r="O14" s="67" t="s">
        <v>302</v>
      </c>
      <c r="P14" s="67"/>
      <c r="Q14" s="67"/>
      <c r="R14" s="67"/>
      <c r="S14" s="67"/>
      <c r="T14" s="67"/>
      <c r="V14" s="67" t="s">
        <v>303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283</v>
      </c>
      <c r="C15" s="65" t="s">
        <v>284</v>
      </c>
      <c r="D15" s="65" t="s">
        <v>311</v>
      </c>
      <c r="E15" s="65" t="s">
        <v>285</v>
      </c>
      <c r="F15" s="65" t="s">
        <v>280</v>
      </c>
      <c r="H15" s="65"/>
      <c r="I15" s="65" t="s">
        <v>283</v>
      </c>
      <c r="J15" s="65" t="s">
        <v>284</v>
      </c>
      <c r="K15" s="65" t="s">
        <v>311</v>
      </c>
      <c r="L15" s="65" t="s">
        <v>285</v>
      </c>
      <c r="M15" s="65" t="s">
        <v>280</v>
      </c>
      <c r="O15" s="65"/>
      <c r="P15" s="65" t="s">
        <v>283</v>
      </c>
      <c r="Q15" s="65" t="s">
        <v>284</v>
      </c>
      <c r="R15" s="65" t="s">
        <v>311</v>
      </c>
      <c r="S15" s="65" t="s">
        <v>285</v>
      </c>
      <c r="T15" s="65" t="s">
        <v>280</v>
      </c>
      <c r="V15" s="65"/>
      <c r="W15" s="65" t="s">
        <v>283</v>
      </c>
      <c r="X15" s="65" t="s">
        <v>284</v>
      </c>
      <c r="Y15" s="65" t="s">
        <v>311</v>
      </c>
      <c r="Z15" s="65" t="s">
        <v>285</v>
      </c>
      <c r="AA15" s="65" t="s">
        <v>280</v>
      </c>
    </row>
    <row r="16" spans="1:27" x14ac:dyDescent="0.3">
      <c r="A16" s="65" t="s">
        <v>325</v>
      </c>
      <c r="B16" s="65">
        <v>530</v>
      </c>
      <c r="C16" s="65">
        <v>750</v>
      </c>
      <c r="D16" s="65">
        <v>0</v>
      </c>
      <c r="E16" s="65">
        <v>3000</v>
      </c>
      <c r="F16" s="65">
        <v>1671.7089000000001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55.322029999999998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6.5663423999999999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904.59343999999999</v>
      </c>
    </row>
    <row r="23" spans="1:62" x14ac:dyDescent="0.3">
      <c r="A23" s="66" t="s">
        <v>312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290</v>
      </c>
      <c r="B24" s="67"/>
      <c r="C24" s="67"/>
      <c r="D24" s="67"/>
      <c r="E24" s="67"/>
      <c r="F24" s="67"/>
      <c r="H24" s="67" t="s">
        <v>304</v>
      </c>
      <c r="I24" s="67"/>
      <c r="J24" s="67"/>
      <c r="K24" s="67"/>
      <c r="L24" s="67"/>
      <c r="M24" s="67"/>
      <c r="O24" s="67" t="s">
        <v>291</v>
      </c>
      <c r="P24" s="67"/>
      <c r="Q24" s="67"/>
      <c r="R24" s="67"/>
      <c r="S24" s="67"/>
      <c r="T24" s="67"/>
      <c r="V24" s="67" t="s">
        <v>326</v>
      </c>
      <c r="W24" s="67"/>
      <c r="X24" s="67"/>
      <c r="Y24" s="67"/>
      <c r="Z24" s="67"/>
      <c r="AA24" s="67"/>
      <c r="AC24" s="67" t="s">
        <v>305</v>
      </c>
      <c r="AD24" s="67"/>
      <c r="AE24" s="67"/>
      <c r="AF24" s="67"/>
      <c r="AG24" s="67"/>
      <c r="AH24" s="67"/>
      <c r="AJ24" s="67" t="s">
        <v>327</v>
      </c>
      <c r="AK24" s="67"/>
      <c r="AL24" s="67"/>
      <c r="AM24" s="67"/>
      <c r="AN24" s="67"/>
      <c r="AO24" s="67"/>
      <c r="AQ24" s="67" t="s">
        <v>328</v>
      </c>
      <c r="AR24" s="67"/>
      <c r="AS24" s="67"/>
      <c r="AT24" s="67"/>
      <c r="AU24" s="67"/>
      <c r="AV24" s="67"/>
      <c r="AX24" s="67" t="s">
        <v>313</v>
      </c>
      <c r="AY24" s="67"/>
      <c r="AZ24" s="67"/>
      <c r="BA24" s="67"/>
      <c r="BB24" s="67"/>
      <c r="BC24" s="67"/>
      <c r="BE24" s="67" t="s">
        <v>329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283</v>
      </c>
      <c r="C25" s="65" t="s">
        <v>284</v>
      </c>
      <c r="D25" s="65" t="s">
        <v>311</v>
      </c>
      <c r="E25" s="65" t="s">
        <v>285</v>
      </c>
      <c r="F25" s="65" t="s">
        <v>280</v>
      </c>
      <c r="H25" s="65"/>
      <c r="I25" s="65" t="s">
        <v>283</v>
      </c>
      <c r="J25" s="65" t="s">
        <v>284</v>
      </c>
      <c r="K25" s="65" t="s">
        <v>311</v>
      </c>
      <c r="L25" s="65" t="s">
        <v>285</v>
      </c>
      <c r="M25" s="65" t="s">
        <v>280</v>
      </c>
      <c r="O25" s="65"/>
      <c r="P25" s="65" t="s">
        <v>283</v>
      </c>
      <c r="Q25" s="65" t="s">
        <v>284</v>
      </c>
      <c r="R25" s="65" t="s">
        <v>311</v>
      </c>
      <c r="S25" s="65" t="s">
        <v>285</v>
      </c>
      <c r="T25" s="65" t="s">
        <v>280</v>
      </c>
      <c r="V25" s="65"/>
      <c r="W25" s="65" t="s">
        <v>283</v>
      </c>
      <c r="X25" s="65" t="s">
        <v>284</v>
      </c>
      <c r="Y25" s="65" t="s">
        <v>311</v>
      </c>
      <c r="Z25" s="65" t="s">
        <v>285</v>
      </c>
      <c r="AA25" s="65" t="s">
        <v>280</v>
      </c>
      <c r="AC25" s="65"/>
      <c r="AD25" s="65" t="s">
        <v>283</v>
      </c>
      <c r="AE25" s="65" t="s">
        <v>284</v>
      </c>
      <c r="AF25" s="65" t="s">
        <v>311</v>
      </c>
      <c r="AG25" s="65" t="s">
        <v>285</v>
      </c>
      <c r="AH25" s="65" t="s">
        <v>280</v>
      </c>
      <c r="AJ25" s="65"/>
      <c r="AK25" s="65" t="s">
        <v>283</v>
      </c>
      <c r="AL25" s="65" t="s">
        <v>284</v>
      </c>
      <c r="AM25" s="65" t="s">
        <v>311</v>
      </c>
      <c r="AN25" s="65" t="s">
        <v>285</v>
      </c>
      <c r="AO25" s="65" t="s">
        <v>280</v>
      </c>
      <c r="AQ25" s="65"/>
      <c r="AR25" s="65" t="s">
        <v>283</v>
      </c>
      <c r="AS25" s="65" t="s">
        <v>284</v>
      </c>
      <c r="AT25" s="65" t="s">
        <v>311</v>
      </c>
      <c r="AU25" s="65" t="s">
        <v>285</v>
      </c>
      <c r="AV25" s="65" t="s">
        <v>280</v>
      </c>
      <c r="AX25" s="65"/>
      <c r="AY25" s="65" t="s">
        <v>283</v>
      </c>
      <c r="AZ25" s="65" t="s">
        <v>284</v>
      </c>
      <c r="BA25" s="65" t="s">
        <v>311</v>
      </c>
      <c r="BB25" s="65" t="s">
        <v>285</v>
      </c>
      <c r="BC25" s="65" t="s">
        <v>280</v>
      </c>
      <c r="BE25" s="65"/>
      <c r="BF25" s="65" t="s">
        <v>283</v>
      </c>
      <c r="BG25" s="65" t="s">
        <v>284</v>
      </c>
      <c r="BH25" s="65" t="s">
        <v>311</v>
      </c>
      <c r="BI25" s="65" t="s">
        <v>285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344.78379999999999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4.2777310000000002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4.4064794000000003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45.774605000000001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3.6937058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1796.1539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17.412704000000002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5.0835533000000002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0.95840550000000002</v>
      </c>
    </row>
    <row r="33" spans="1:68" x14ac:dyDescent="0.3">
      <c r="A33" s="66" t="s">
        <v>314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330</v>
      </c>
      <c r="B34" s="67"/>
      <c r="C34" s="67"/>
      <c r="D34" s="67"/>
      <c r="E34" s="67"/>
      <c r="F34" s="67"/>
      <c r="H34" s="67" t="s">
        <v>306</v>
      </c>
      <c r="I34" s="67"/>
      <c r="J34" s="67"/>
      <c r="K34" s="67"/>
      <c r="L34" s="67"/>
      <c r="M34" s="67"/>
      <c r="O34" s="67" t="s">
        <v>331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293</v>
      </c>
      <c r="AD34" s="67"/>
      <c r="AE34" s="67"/>
      <c r="AF34" s="67"/>
      <c r="AG34" s="67"/>
      <c r="AH34" s="67"/>
      <c r="AJ34" s="67" t="s">
        <v>315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283</v>
      </c>
      <c r="C35" s="65" t="s">
        <v>284</v>
      </c>
      <c r="D35" s="65" t="s">
        <v>311</v>
      </c>
      <c r="E35" s="65" t="s">
        <v>285</v>
      </c>
      <c r="F35" s="65" t="s">
        <v>280</v>
      </c>
      <c r="H35" s="65"/>
      <c r="I35" s="65" t="s">
        <v>283</v>
      </c>
      <c r="J35" s="65" t="s">
        <v>284</v>
      </c>
      <c r="K35" s="65" t="s">
        <v>311</v>
      </c>
      <c r="L35" s="65" t="s">
        <v>285</v>
      </c>
      <c r="M35" s="65" t="s">
        <v>280</v>
      </c>
      <c r="O35" s="65"/>
      <c r="P35" s="65" t="s">
        <v>283</v>
      </c>
      <c r="Q35" s="65" t="s">
        <v>284</v>
      </c>
      <c r="R35" s="65" t="s">
        <v>311</v>
      </c>
      <c r="S35" s="65" t="s">
        <v>285</v>
      </c>
      <c r="T35" s="65" t="s">
        <v>280</v>
      </c>
      <c r="V35" s="65"/>
      <c r="W35" s="65" t="s">
        <v>283</v>
      </c>
      <c r="X35" s="65" t="s">
        <v>284</v>
      </c>
      <c r="Y35" s="65" t="s">
        <v>311</v>
      </c>
      <c r="Z35" s="65" t="s">
        <v>285</v>
      </c>
      <c r="AA35" s="65" t="s">
        <v>280</v>
      </c>
      <c r="AC35" s="65"/>
      <c r="AD35" s="65" t="s">
        <v>283</v>
      </c>
      <c r="AE35" s="65" t="s">
        <v>284</v>
      </c>
      <c r="AF35" s="65" t="s">
        <v>311</v>
      </c>
      <c r="AG35" s="65" t="s">
        <v>285</v>
      </c>
      <c r="AH35" s="65" t="s">
        <v>280</v>
      </c>
      <c r="AJ35" s="65"/>
      <c r="AK35" s="65" t="s">
        <v>283</v>
      </c>
      <c r="AL35" s="65" t="s">
        <v>284</v>
      </c>
      <c r="AM35" s="65" t="s">
        <v>311</v>
      </c>
      <c r="AN35" s="65" t="s">
        <v>285</v>
      </c>
      <c r="AO35" s="65" t="s">
        <v>280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1594.2295999999999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2924.2651000000001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19479.879000000001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8187.8739999999998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278.30385999999999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327.82310000000001</v>
      </c>
    </row>
    <row r="43" spans="1:68" x14ac:dyDescent="0.3">
      <c r="A43" s="66" t="s">
        <v>294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295</v>
      </c>
      <c r="B44" s="67"/>
      <c r="C44" s="67"/>
      <c r="D44" s="67"/>
      <c r="E44" s="67"/>
      <c r="F44" s="67"/>
      <c r="H44" s="67" t="s">
        <v>296</v>
      </c>
      <c r="I44" s="67"/>
      <c r="J44" s="67"/>
      <c r="K44" s="67"/>
      <c r="L44" s="67"/>
      <c r="M44" s="67"/>
      <c r="O44" s="67" t="s">
        <v>332</v>
      </c>
      <c r="P44" s="67"/>
      <c r="Q44" s="67"/>
      <c r="R44" s="67"/>
      <c r="S44" s="67"/>
      <c r="T44" s="67"/>
      <c r="V44" s="67" t="s">
        <v>316</v>
      </c>
      <c r="W44" s="67"/>
      <c r="X44" s="67"/>
      <c r="Y44" s="67"/>
      <c r="Z44" s="67"/>
      <c r="AA44" s="67"/>
      <c r="AC44" s="67" t="s">
        <v>333</v>
      </c>
      <c r="AD44" s="67"/>
      <c r="AE44" s="67"/>
      <c r="AF44" s="67"/>
      <c r="AG44" s="67"/>
      <c r="AH44" s="67"/>
      <c r="AJ44" s="67" t="s">
        <v>308</v>
      </c>
      <c r="AK44" s="67"/>
      <c r="AL44" s="67"/>
      <c r="AM44" s="67"/>
      <c r="AN44" s="67"/>
      <c r="AO44" s="67"/>
      <c r="AQ44" s="67" t="s">
        <v>309</v>
      </c>
      <c r="AR44" s="67"/>
      <c r="AS44" s="67"/>
      <c r="AT44" s="67"/>
      <c r="AU44" s="67"/>
      <c r="AV44" s="67"/>
      <c r="AX44" s="67" t="s">
        <v>297</v>
      </c>
      <c r="AY44" s="67"/>
      <c r="AZ44" s="67"/>
      <c r="BA44" s="67"/>
      <c r="BB44" s="67"/>
      <c r="BC44" s="67"/>
      <c r="BE44" s="67" t="s">
        <v>334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283</v>
      </c>
      <c r="C45" s="65" t="s">
        <v>284</v>
      </c>
      <c r="D45" s="65" t="s">
        <v>311</v>
      </c>
      <c r="E45" s="65" t="s">
        <v>285</v>
      </c>
      <c r="F45" s="65" t="s">
        <v>280</v>
      </c>
      <c r="H45" s="65"/>
      <c r="I45" s="65" t="s">
        <v>283</v>
      </c>
      <c r="J45" s="65" t="s">
        <v>284</v>
      </c>
      <c r="K45" s="65" t="s">
        <v>311</v>
      </c>
      <c r="L45" s="65" t="s">
        <v>285</v>
      </c>
      <c r="M45" s="65" t="s">
        <v>280</v>
      </c>
      <c r="O45" s="65"/>
      <c r="P45" s="65" t="s">
        <v>283</v>
      </c>
      <c r="Q45" s="65" t="s">
        <v>284</v>
      </c>
      <c r="R45" s="65" t="s">
        <v>311</v>
      </c>
      <c r="S45" s="65" t="s">
        <v>285</v>
      </c>
      <c r="T45" s="65" t="s">
        <v>280</v>
      </c>
      <c r="V45" s="65"/>
      <c r="W45" s="65" t="s">
        <v>283</v>
      </c>
      <c r="X45" s="65" t="s">
        <v>284</v>
      </c>
      <c r="Y45" s="65" t="s">
        <v>311</v>
      </c>
      <c r="Z45" s="65" t="s">
        <v>285</v>
      </c>
      <c r="AA45" s="65" t="s">
        <v>280</v>
      </c>
      <c r="AC45" s="65"/>
      <c r="AD45" s="65" t="s">
        <v>283</v>
      </c>
      <c r="AE45" s="65" t="s">
        <v>284</v>
      </c>
      <c r="AF45" s="65" t="s">
        <v>311</v>
      </c>
      <c r="AG45" s="65" t="s">
        <v>285</v>
      </c>
      <c r="AH45" s="65" t="s">
        <v>280</v>
      </c>
      <c r="AJ45" s="65"/>
      <c r="AK45" s="65" t="s">
        <v>283</v>
      </c>
      <c r="AL45" s="65" t="s">
        <v>284</v>
      </c>
      <c r="AM45" s="65" t="s">
        <v>311</v>
      </c>
      <c r="AN45" s="65" t="s">
        <v>285</v>
      </c>
      <c r="AO45" s="65" t="s">
        <v>280</v>
      </c>
      <c r="AQ45" s="65"/>
      <c r="AR45" s="65" t="s">
        <v>283</v>
      </c>
      <c r="AS45" s="65" t="s">
        <v>284</v>
      </c>
      <c r="AT45" s="65" t="s">
        <v>311</v>
      </c>
      <c r="AU45" s="65" t="s">
        <v>285</v>
      </c>
      <c r="AV45" s="65" t="s">
        <v>280</v>
      </c>
      <c r="AX45" s="65"/>
      <c r="AY45" s="65" t="s">
        <v>283</v>
      </c>
      <c r="AZ45" s="65" t="s">
        <v>284</v>
      </c>
      <c r="BA45" s="65" t="s">
        <v>311</v>
      </c>
      <c r="BB45" s="65" t="s">
        <v>285</v>
      </c>
      <c r="BC45" s="65" t="s">
        <v>280</v>
      </c>
      <c r="BE45" s="65"/>
      <c r="BF45" s="65" t="s">
        <v>283</v>
      </c>
      <c r="BG45" s="65" t="s">
        <v>284</v>
      </c>
      <c r="BH45" s="65" t="s">
        <v>311</v>
      </c>
      <c r="BI45" s="65" t="s">
        <v>285</v>
      </c>
      <c r="BJ45" s="65" t="s">
        <v>280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43.577106000000001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25.09084</v>
      </c>
      <c r="O46" s="65" t="s">
        <v>298</v>
      </c>
      <c r="P46" s="65">
        <v>600</v>
      </c>
      <c r="Q46" s="65">
        <v>800</v>
      </c>
      <c r="R46" s="65">
        <v>0</v>
      </c>
      <c r="S46" s="65">
        <v>10000</v>
      </c>
      <c r="T46" s="65">
        <v>2304.7222000000002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1.8468745000000002E-2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8.5754594999999991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144.53139999999999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149.66962000000001</v>
      </c>
      <c r="AX46" s="65" t="s">
        <v>299</v>
      </c>
      <c r="AY46" s="65"/>
      <c r="AZ46" s="65"/>
      <c r="BA46" s="65"/>
      <c r="BB46" s="65"/>
      <c r="BC46" s="65"/>
      <c r="BE46" s="65" t="s">
        <v>300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2" sqref="H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318</v>
      </c>
      <c r="D2" s="61">
        <v>63</v>
      </c>
      <c r="E2" s="61">
        <v>5718.6265000000003</v>
      </c>
      <c r="F2" s="61">
        <v>633.10406</v>
      </c>
      <c r="G2" s="61">
        <v>69.042230000000004</v>
      </c>
      <c r="H2" s="61">
        <v>47.511077999999998</v>
      </c>
      <c r="I2" s="61">
        <v>21.531154999999998</v>
      </c>
      <c r="J2" s="61">
        <v>197.23866000000001</v>
      </c>
      <c r="K2" s="61">
        <v>147.95518000000001</v>
      </c>
      <c r="L2" s="61">
        <v>49.283470000000001</v>
      </c>
      <c r="M2" s="61">
        <v>90.089966000000004</v>
      </c>
      <c r="N2" s="61">
        <v>5.6448910000000003</v>
      </c>
      <c r="O2" s="61">
        <v>37.117370000000001</v>
      </c>
      <c r="P2" s="61">
        <v>5677.1170000000002</v>
      </c>
      <c r="Q2" s="61">
        <v>78.929159999999996</v>
      </c>
      <c r="R2" s="61">
        <v>1671.7089000000001</v>
      </c>
      <c r="S2" s="61">
        <v>151.76585</v>
      </c>
      <c r="T2" s="61">
        <v>18239.317999999999</v>
      </c>
      <c r="U2" s="61">
        <v>6.5663423999999999</v>
      </c>
      <c r="V2" s="61">
        <v>55.322029999999998</v>
      </c>
      <c r="W2" s="61">
        <v>904.59343999999999</v>
      </c>
      <c r="X2" s="61">
        <v>344.78379999999999</v>
      </c>
      <c r="Y2" s="61">
        <v>4.2777310000000002</v>
      </c>
      <c r="Z2" s="61">
        <v>4.4064794000000003</v>
      </c>
      <c r="AA2" s="61">
        <v>45.774605000000001</v>
      </c>
      <c r="AB2" s="61">
        <v>3.6937058</v>
      </c>
      <c r="AC2" s="61">
        <v>1796.1539</v>
      </c>
      <c r="AD2" s="61">
        <v>17.412704000000002</v>
      </c>
      <c r="AE2" s="61">
        <v>5.0835533000000002</v>
      </c>
      <c r="AF2" s="61">
        <v>0.95840550000000002</v>
      </c>
      <c r="AG2" s="61">
        <v>1594.2295999999999</v>
      </c>
      <c r="AH2" s="61">
        <v>1156.8556000000001</v>
      </c>
      <c r="AI2" s="61">
        <v>437.37405000000001</v>
      </c>
      <c r="AJ2" s="61">
        <v>2924.2651000000001</v>
      </c>
      <c r="AK2" s="61">
        <v>19479.879000000001</v>
      </c>
      <c r="AL2" s="61">
        <v>278.30385999999999</v>
      </c>
      <c r="AM2" s="61">
        <v>8187.8739999999998</v>
      </c>
      <c r="AN2" s="61">
        <v>327.82310000000001</v>
      </c>
      <c r="AO2" s="61">
        <v>43.577106000000001</v>
      </c>
      <c r="AP2" s="61">
        <v>36.409663999999999</v>
      </c>
      <c r="AQ2" s="61">
        <v>7.1674404000000003</v>
      </c>
      <c r="AR2" s="61">
        <v>25.09084</v>
      </c>
      <c r="AS2" s="61">
        <v>2304.7222000000002</v>
      </c>
      <c r="AT2" s="61">
        <v>1.8468745000000002E-2</v>
      </c>
      <c r="AU2" s="61">
        <v>8.5754594999999991</v>
      </c>
      <c r="AV2" s="61">
        <v>144.53139999999999</v>
      </c>
      <c r="AW2" s="61">
        <v>149.66962000000001</v>
      </c>
      <c r="AX2" s="61">
        <v>0.93768465999999995</v>
      </c>
      <c r="AY2" s="61">
        <v>2.5696501999999999</v>
      </c>
      <c r="AZ2" s="61">
        <v>575.41010000000006</v>
      </c>
      <c r="BA2" s="61">
        <v>56.97578</v>
      </c>
      <c r="BB2" s="61">
        <v>13.668399000000001</v>
      </c>
      <c r="BC2" s="61">
        <v>18.030384000000002</v>
      </c>
      <c r="BD2" s="61">
        <v>25.259058</v>
      </c>
      <c r="BE2" s="61">
        <v>1.2599697999999999</v>
      </c>
      <c r="BF2" s="61">
        <v>5.4242239999999997</v>
      </c>
      <c r="BG2" s="61">
        <v>2.2897788000000001E-4</v>
      </c>
      <c r="BH2" s="61">
        <v>1.3042978E-2</v>
      </c>
      <c r="BI2" s="61">
        <v>9.7705870000000007E-3</v>
      </c>
      <c r="BJ2" s="61">
        <v>5.7468545000000003E-2</v>
      </c>
      <c r="BK2" s="61">
        <v>1.7613684E-5</v>
      </c>
      <c r="BL2" s="61">
        <v>0.57988799999999996</v>
      </c>
      <c r="BM2" s="61">
        <v>7.8230795999999998</v>
      </c>
      <c r="BN2" s="61">
        <v>2.3726945000000002</v>
      </c>
      <c r="BO2" s="61">
        <v>138.09119000000001</v>
      </c>
      <c r="BP2" s="61">
        <v>24.548765</v>
      </c>
      <c r="BQ2" s="61">
        <v>42.786430000000003</v>
      </c>
      <c r="BR2" s="61">
        <v>153.99062000000001</v>
      </c>
      <c r="BS2" s="61">
        <v>69.969059999999999</v>
      </c>
      <c r="BT2" s="61">
        <v>31.213825</v>
      </c>
      <c r="BU2" s="61">
        <v>5.3635950000000002E-2</v>
      </c>
      <c r="BV2" s="61">
        <v>9.1814480000000004E-2</v>
      </c>
      <c r="BW2" s="61">
        <v>1.9938138000000001</v>
      </c>
      <c r="BX2" s="61">
        <v>3.0968879999999999</v>
      </c>
      <c r="BY2" s="61">
        <v>0.26606202000000001</v>
      </c>
      <c r="BZ2" s="61">
        <v>1.2036987E-3</v>
      </c>
      <c r="CA2" s="61">
        <v>1.8883152000000001</v>
      </c>
      <c r="CB2" s="61">
        <v>7.151093E-2</v>
      </c>
      <c r="CC2" s="61">
        <v>1.013171</v>
      </c>
      <c r="CD2" s="61">
        <v>4.4538209999999996</v>
      </c>
      <c r="CE2" s="61">
        <v>4.6673319999999997E-2</v>
      </c>
      <c r="CF2" s="61">
        <v>0.44309979999999999</v>
      </c>
      <c r="CG2" s="61">
        <v>0</v>
      </c>
      <c r="CH2" s="61">
        <v>0.20861879999999999</v>
      </c>
      <c r="CI2" s="61">
        <v>1.1704001E-6</v>
      </c>
      <c r="CJ2" s="61">
        <v>7.5904049999999996</v>
      </c>
      <c r="CK2" s="61">
        <v>1.16268825E-2</v>
      </c>
      <c r="CL2" s="61">
        <v>1.3576003000000001</v>
      </c>
      <c r="CM2" s="61">
        <v>7.7490587</v>
      </c>
      <c r="CN2" s="61">
        <v>3586.5457000000001</v>
      </c>
      <c r="CO2" s="61">
        <v>6132.1904000000004</v>
      </c>
      <c r="CP2" s="61">
        <v>3400.2440000000001</v>
      </c>
      <c r="CQ2" s="61">
        <v>1408.9949999999999</v>
      </c>
      <c r="CR2" s="61">
        <v>830.03589999999997</v>
      </c>
      <c r="CS2" s="61">
        <v>595.13214000000005</v>
      </c>
      <c r="CT2" s="61">
        <v>3538.2453999999998</v>
      </c>
      <c r="CU2" s="61">
        <v>2077.7359999999999</v>
      </c>
      <c r="CV2" s="61">
        <v>1841.5741</v>
      </c>
      <c r="CW2" s="61">
        <v>2334.5187999999998</v>
      </c>
      <c r="CX2" s="61">
        <v>736.49440000000004</v>
      </c>
      <c r="CY2" s="61">
        <v>4759.7475999999997</v>
      </c>
      <c r="CZ2" s="61">
        <v>2207.6277</v>
      </c>
      <c r="DA2" s="61">
        <v>5254.1509999999998</v>
      </c>
      <c r="DB2" s="61">
        <v>5261.1396000000004</v>
      </c>
      <c r="DC2" s="61">
        <v>7132.125</v>
      </c>
      <c r="DD2" s="61">
        <v>11721.331</v>
      </c>
      <c r="DE2" s="61">
        <v>2346.6300999999999</v>
      </c>
      <c r="DF2" s="61">
        <v>6002.0330000000004</v>
      </c>
      <c r="DG2" s="61">
        <v>2588.9965999999999</v>
      </c>
      <c r="DH2" s="61">
        <v>283.28145999999998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56.97578</v>
      </c>
      <c r="B6">
        <f>BB2</f>
        <v>13.668399000000001</v>
      </c>
      <c r="C6">
        <f>BC2</f>
        <v>18.030384000000002</v>
      </c>
      <c r="D6">
        <f>BD2</f>
        <v>25.259058</v>
      </c>
    </row>
    <row r="7" spans="1:113" x14ac:dyDescent="0.3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21182</v>
      </c>
      <c r="C2" s="56">
        <f ca="1">YEAR(TODAY())-YEAR(B2)+IF(TODAY()&gt;=DATE(YEAR(TODAY()),MONTH(B2),DAY(B2)),0,-1)</f>
        <v>63</v>
      </c>
      <c r="E2" s="52">
        <v>165.5</v>
      </c>
      <c r="F2" s="53" t="s">
        <v>39</v>
      </c>
      <c r="G2" s="52">
        <v>46.5</v>
      </c>
      <c r="H2" s="51" t="s">
        <v>41</v>
      </c>
      <c r="I2" s="72">
        <f>ROUND(G3/E3^2,1)</f>
        <v>17</v>
      </c>
    </row>
    <row r="3" spans="1:9" x14ac:dyDescent="0.3">
      <c r="E3" s="51">
        <f>E2/100</f>
        <v>1.655</v>
      </c>
      <c r="F3" s="51" t="s">
        <v>40</v>
      </c>
      <c r="G3" s="51">
        <f>G2</f>
        <v>46.5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이강열, ID : H2300002)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02일 14:46:44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44390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63</v>
      </c>
      <c r="G12" s="94"/>
      <c r="H12" s="94"/>
      <c r="I12" s="94"/>
      <c r="K12" s="123">
        <f>'개인정보 및 신체계측 입력'!E2</f>
        <v>165.5</v>
      </c>
      <c r="L12" s="124"/>
      <c r="M12" s="117">
        <f>'개인정보 및 신체계측 입력'!G2</f>
        <v>46.5</v>
      </c>
      <c r="N12" s="118"/>
      <c r="O12" s="113" t="s">
        <v>271</v>
      </c>
      <c r="P12" s="107"/>
      <c r="Q12" s="90">
        <f>'개인정보 및 신체계측 입력'!I2</f>
        <v>17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이강열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70.393000000000001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7.6769999999999996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21.93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0.5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0.7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1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11.5</v>
      </c>
      <c r="L71" s="36" t="s">
        <v>53</v>
      </c>
      <c r="M71" s="36">
        <f>ROUND('DRIs DATA'!K8,1)</f>
        <v>6.2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222.89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461.02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344.78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246.25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199.28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1298.6600000000001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435.77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2021-12-02T05:57:32Z</dcterms:modified>
</cp:coreProperties>
</file>