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<sst xmlns="http://schemas.openxmlformats.org/spreadsheetml/2006/main" count="692" uniqueCount="364">
  <si>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</si>
  <si>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</si>
  <si>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</si>
  <si>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</si>
  <si>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</si>
  <si>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</si>
  <si>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</si>
  <si>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</si>
  <si>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</si>
  <si>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</si>
  <si>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</si>
  <si>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</si>
  <si>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</si>
  <si>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</si>
  <si>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</si>
  <si>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</si>
  <si>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</si>
  <si>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</si>
  <si>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</si>
  <si>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</si>
  <si>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</si>
  <si>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</si>
  <si>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</si>
  <si>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</si>
  <si>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</si>
  <si>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</si>
  <si>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</si>
  <si>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</si>
  <si>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</si>
  <si>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</si>
  <si>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</si>
  <si>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</si>
  <si>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</si>
  <si>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</si>
  <si>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</si>
  <si>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</si>
  <si>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</si>
  <si>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</si>
  <si>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</si>
  <si>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</si>
  <si>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</si>
  <si>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</si>
  <si>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</si>
  <si>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</si>
  <si>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</si>
  <si>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</si>
  <si>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</si>
  <si>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</si>
  <si>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</si>
  <si>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</si>
  <si>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</si>
  <si>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</si>
  <si>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</si>
  <si>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</si>
  <si>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</si>
  <si>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</si>
  <si>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</si>
  <si>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</si>
  <si>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</si>
  <si>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</si>
  <si>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</si>
  <si>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</si>
  <si>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</si>
  <si>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</si>
  <si>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</si>
  <si>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</si>
  <si>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</si>
  <si>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</si>
  <si>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</si>
  <si>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</si>
  <si>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</si>
  <si>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</si>
  <si>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</si>
  <si>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</si>
  <si>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</si>
  <si>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</si>
  <si>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</si>
  <si>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</si>
  <si>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</si>
  <si>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</si>
  <si>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</si>
  <si>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</si>
  <si>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</si>
  <si>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</si>
  <si>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</si>
  <si>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</si>
  <si>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</si>
  <si>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</si>
  <si>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</si>
  <si>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</si>
  <si>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</si>
  <si>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</si>
  <si>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</si>
  <si>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</si>
  <si>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</si>
  <si>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</si>
  <si>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</si>
  <si>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</si>
  <si>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</si>
  <si>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</si>
  <si>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</si>
  <si>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</si>
  <si>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</si>
  <si>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</si>
  <si>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</si>
  <si>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</si>
  <si>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</si>
  <si>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</si>
  <si>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</si>
  <si>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</si>
  <si>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</si>
  <si>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</si>
  <si>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</si>
  <si>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</si>
  <si>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</si>
  <si>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</si>
  <si>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</si>
  <si>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</si>
  <si>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</si>
  <si>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</si>
  <si>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</si>
  <si>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</si>
  <si>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</si>
  <si>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</si>
  <si>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</si>
  <si>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</si>
  <si>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</si>
  <si>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</si>
  <si>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</si>
  <si>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</si>
  <si>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</si>
  <si>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</si>
  <si>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</si>
  <si>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</si>
  <si>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</si>
  <si>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</si>
  <si>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</si>
  <si>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</si>
  <si>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</si>
  <si>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</si>
  <si>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</si>
  <si>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</si>
  <si>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</si>
  <si>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</si>
  <si>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</si>
  <si>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</si>
  <si>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</si>
  <si>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</si>
  <si>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</si>
  <si>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</si>
  <si>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</si>
  <si>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</si>
  <si>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</si>
  <si>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</si>
  <si>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</si>
  <si>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</si>
  <si>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</si>
  <si>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</si>
  <si>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</si>
  <si>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</si>
  <si>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</si>
  <si>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</si>
  <si>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</si>
  <si>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</si>
  <si>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</si>
  <si>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</si>
  <si>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</si>
  <si>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</si>
  <si>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</si>
  <si>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</si>
  <si>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</si>
  <si>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</si>
  <si>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</si>
  <si>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</si>
  <si>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</si>
  <si>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</si>
  <si>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</si>
  <si>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</si>
  <si>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</si>
  <si>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</si>
  <si>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</si>
  <si>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</si>
  <si>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</si>
  <si>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</si>
  <si>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</si>
  <si>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</si>
  <si>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</si>
  <si>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</si>
  <si>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</si>
  <si>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</si>
  <si>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</si>
  <si>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</si>
  <si>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</si>
  <si>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</si>
  <si>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</si>
  <si>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</si>
  <si>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</si>
  <si>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</si>
  <si>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</si>
  <si>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</si>
  <si>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</si>
  <si>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</si>
  <si>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</si>
  <si>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</si>
  <si>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</si>
  <si>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</si>
  <si>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</si>
  <si>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</si>
  <si>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</si>
  <si>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</si>
  <si>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</si>
  <si>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</si>
  <si>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</si>
  <si>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</si>
  <si>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</si>
  <si>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</si>
  <si>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</si>
  <si>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</si>
  <si>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</si>
  <si>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</si>
  <si>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</si>
  <si>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</si>
  <si>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</si>
  <si>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</si>
  <si>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</si>
  <si>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</si>
  <si>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</si>
  <si>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</si>
  <si>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</si>
  <si>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</si>
  <si>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</si>
  <si>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</si>
  <si>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</si>
  <si>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</si>
  <si>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</si>
  <si>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</si>
  <si>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</si>
  <si>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</si>
  <si>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</si>
  <si>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</si>
  <si>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</si>
  <si>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</si>
  <si>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</si>
  <si>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</si>
  <si>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</si>
  <si>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</si>
  <si>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</si>
  <si>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</si>
  <si>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</si>
  <si>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</si>
  <si>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</si>
  <si>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</si>
  <si>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</si>
  <si>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</si>
  <si>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</si>
  <si>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</si>
  <si>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</si>
  <si>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</si>
  <si>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</si>
  <si>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</si>
  <si>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</si>
  <si>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</si>
  <si>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</si>
  <si>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</si>
  <si>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</si>
  <si>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</si>
  <si>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</si>
  <si>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</si>
  <si>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</si>
  <si>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</si>
  <si>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</si>
  <si>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</si>
  <si>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</si>
  <si>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</si>
  <si>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</si>
  <si>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</si>
  <si>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</si>
  <si>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</si>
  <si>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</si>
  <si>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</si>
  <si>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</si>
  <si>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</si>
  <si>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</si>
  <si>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</si>
  <si>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적정비율(최대)</t>
    <phoneticPr fontId="1" type="noConversion"/>
  </si>
  <si>
    <t>섭취비율</t>
    <phoneticPr fontId="1" type="noConversion"/>
  </si>
  <si>
    <t>비타민C</t>
    <phoneticPr fontId="1" type="noConversion"/>
  </si>
  <si>
    <t>엽산(μg DFE/일)</t>
    <phoneticPr fontId="1" type="noConversion"/>
  </si>
  <si>
    <t>염소</t>
    <phoneticPr fontId="1" type="noConversion"/>
  </si>
  <si>
    <t>구리(ug/일)</t>
    <phoneticPr fontId="1" type="noConversion"/>
  </si>
  <si>
    <t>몰리브덴(ug/일)</t>
    <phoneticPr fontId="1" type="noConversion"/>
  </si>
  <si>
    <t>다량영양소</t>
    <phoneticPr fontId="1" type="noConversion"/>
  </si>
  <si>
    <t>비타민B6</t>
    <phoneticPr fontId="1" type="noConversion"/>
  </si>
  <si>
    <t>요오드</t>
    <phoneticPr fontId="1" type="noConversion"/>
  </si>
  <si>
    <t>셀레늄</t>
    <phoneticPr fontId="1" type="noConversion"/>
  </si>
  <si>
    <t>충분섭취량</t>
    <phoneticPr fontId="1" type="noConversion"/>
  </si>
  <si>
    <t>판토텐산</t>
    <phoneticPr fontId="1" type="noConversion"/>
  </si>
  <si>
    <t>M</t>
  </si>
  <si>
    <t>n-6불포화</t>
    <phoneticPr fontId="1" type="noConversion"/>
  </si>
  <si>
    <t>식이섬유(g/일)</t>
    <phoneticPr fontId="1" type="noConversion"/>
  </si>
  <si>
    <t>지용성 비타민</t>
    <phoneticPr fontId="1" type="noConversion"/>
  </si>
  <si>
    <t>적정비율(최소)</t>
    <phoneticPr fontId="1" type="noConversion"/>
  </si>
  <si>
    <t>비타민A(μg RAE/일)</t>
    <phoneticPr fontId="1" type="noConversion"/>
  </si>
  <si>
    <t>비타민B12</t>
    <phoneticPr fontId="1" type="noConversion"/>
  </si>
  <si>
    <t>칼슘</t>
    <phoneticPr fontId="1" type="noConversion"/>
  </si>
  <si>
    <t>나트륨</t>
    <phoneticPr fontId="1" type="noConversion"/>
  </si>
  <si>
    <t>구리</t>
    <phoneticPr fontId="1" type="noConversion"/>
  </si>
  <si>
    <t>(설문지 : FFQ 95문항 설문지, 사용자 : 노병현, ID : H2300003)</t>
  </si>
  <si>
    <t>출력시각</t>
    <phoneticPr fontId="1" type="noConversion"/>
  </si>
  <si>
    <t>2021년 12월 02일 14:47:22</t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</si>
  <si>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</si>
  <si>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</si>
  <si>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</si>
  <si>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</si>
  <si>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</si>
  <si>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</si>
  <si>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</si>
  <si>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</si>
  <si>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</si>
  <si>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</si>
  <si>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</si>
  <si>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</si>
  <si>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</si>
  <si>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</si>
  <si>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</si>
  <si>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</si>
  <si>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</si>
  <si>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</si>
  <si>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</si>
  <si>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</si>
  <si>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섭취량</t>
    <phoneticPr fontId="1" type="noConversion"/>
  </si>
  <si>
    <t>충분섭취량</t>
    <phoneticPr fontId="1" type="noConversion"/>
  </si>
  <si>
    <t>권장섭취량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</si>
  <si>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</si>
  <si>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</si>
  <si>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</si>
  <si>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</si>
  <si>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</si>
  <si>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비오틴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</si>
  <si>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</si>
  <si>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</si>
  <si>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</si>
  <si>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</si>
  <si>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</si>
  <si>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</si>
  <si>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</si>
  <si>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</si>
  <si>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</si>
  <si>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</si>
  <si>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</si>
  <si>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</si>
  <si>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</si>
  <si>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</si>
  <si>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</si>
  <si>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</si>
  <si>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</si>
  <si>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</si>
  <si>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</si>
  <si>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</si>
  <si>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</si>
  <si>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상한섭취량</t>
    <phoneticPr fontId="1" type="noConversion"/>
  </si>
  <si>
    <t>크롬(ug/일)</t>
    <phoneticPr fontId="1" type="noConversion"/>
  </si>
  <si>
    <t>H2300003</t>
  </si>
  <si>
    <t>노병현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</si>
</sst>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105.44851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1112"/>
        <c:axId val="559233072"/>
      </c:barChart>
      <c:catAx>
        <c:axId val="55923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33072"/>
        <c:crosses val="autoZero"/>
        <c:auto val="1"/>
        <c:lblAlgn val="ctr"/>
        <c:lblOffset val="100"/>
        <c:noMultiLvlLbl val="0"/>
      </c:catAx>
      <c:valAx>
        <c:axId val="55923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5.1003639999999999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1560"/>
        <c:axId val="620869008"/>
      </c:barChart>
      <c:catAx>
        <c:axId val="62086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9008"/>
        <c:crosses val="autoZero"/>
        <c:auto val="1"/>
        <c:lblAlgn val="ctr"/>
        <c:lblOffset val="100"/>
        <c:noMultiLvlLbl val="0"/>
      </c:catAx>
      <c:valAx>
        <c:axId val="62086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6.6445959999999999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1952"/>
        <c:axId val="620866656"/>
      </c:barChart>
      <c:catAx>
        <c:axId val="62086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6656"/>
        <c:crosses val="autoZero"/>
        <c:auto val="1"/>
        <c:lblAlgn val="ctr"/>
        <c:lblOffset val="100"/>
        <c:noMultiLvlLbl val="0"/>
      </c:catAx>
      <c:valAx>
        <c:axId val="62086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1777.5717999999999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7048"/>
        <c:axId val="620862344"/>
      </c:barChart>
      <c:catAx>
        <c:axId val="62086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2344"/>
        <c:crosses val="autoZero"/>
        <c:auto val="1"/>
        <c:lblAlgn val="ctr"/>
        <c:lblOffset val="100"/>
        <c:noMultiLvlLbl val="0"/>
      </c:catAx>
      <c:valAx>
        <c:axId val="62086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4979.3402999999998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70576"/>
        <c:axId val="620862736"/>
      </c:barChart>
      <c:catAx>
        <c:axId val="62087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2736"/>
        <c:crosses val="autoZero"/>
        <c:auto val="1"/>
        <c:lblAlgn val="ctr"/>
        <c:lblOffset val="100"/>
        <c:noMultiLvlLbl val="0"/>
      </c:catAx>
      <c:valAx>
        <c:axId val="6208627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7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308.42559999999997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9400"/>
        <c:axId val="620863520"/>
      </c:barChart>
      <c:catAx>
        <c:axId val="62086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3520"/>
        <c:crosses val="autoZero"/>
        <c:auto val="1"/>
        <c:lblAlgn val="ctr"/>
        <c:lblOffset val="100"/>
        <c:noMultiLvlLbl val="0"/>
      </c:catAx>
      <c:valAx>
        <c:axId val="62086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181.02099999999999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9792"/>
        <c:axId val="620860384"/>
      </c:barChart>
      <c:catAx>
        <c:axId val="62086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0384"/>
        <c:crosses val="autoZero"/>
        <c:auto val="1"/>
        <c:lblAlgn val="ctr"/>
        <c:lblOffset val="100"/>
        <c:noMultiLvlLbl val="0"/>
      </c:catAx>
      <c:valAx>
        <c:axId val="62086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14.996105999999999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58424"/>
        <c:axId val="620859208"/>
      </c:barChart>
      <c:catAx>
        <c:axId val="62085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59208"/>
        <c:crosses val="autoZero"/>
        <c:auto val="1"/>
        <c:lblAlgn val="ctr"/>
        <c:lblOffset val="100"/>
        <c:noMultiLvlLbl val="0"/>
      </c:catAx>
      <c:valAx>
        <c:axId val="620859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5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1315.7018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59992"/>
        <c:axId val="620864304"/>
      </c:barChart>
      <c:catAx>
        <c:axId val="62085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4304"/>
        <c:crosses val="autoZero"/>
        <c:auto val="1"/>
        <c:lblAlgn val="ctr"/>
        <c:lblOffset val="100"/>
        <c:noMultiLvlLbl val="0"/>
      </c:catAx>
      <c:valAx>
        <c:axId val="6208643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5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1.7608490000000001E-2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465272"/>
        <c:axId val="552628384"/>
      </c:barChart>
      <c:catAx>
        <c:axId val="54046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8384"/>
        <c:crosses val="autoZero"/>
        <c:auto val="1"/>
        <c:lblAlgn val="ctr"/>
        <c:lblOffset val="100"/>
        <c:noMultiLvlLbl val="0"/>
      </c:catAx>
      <c:valAx>
        <c:axId val="55262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46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2.8964219999999998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467320"/>
        <c:axId val="617082176"/>
      </c:barChart>
      <c:catAx>
        <c:axId val="53946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82176"/>
        <c:crosses val="autoZero"/>
        <c:auto val="1"/>
        <c:lblAlgn val="ctr"/>
        <c:lblOffset val="100"/>
        <c:noMultiLvlLbl val="0"/>
      </c:catAx>
      <c:valAx>
        <c:axId val="617082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46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45.954500000000003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0720"/>
        <c:axId val="559226800"/>
      </c:barChart>
      <c:catAx>
        <c:axId val="55923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26800"/>
        <c:crosses val="autoZero"/>
        <c:auto val="1"/>
        <c:lblAlgn val="ctr"/>
        <c:lblOffset val="100"/>
        <c:noMultiLvlLbl val="0"/>
      </c:catAx>
      <c:valAx>
        <c:axId val="559226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697.03125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81784"/>
        <c:axId val="617070024"/>
      </c:barChart>
      <c:catAx>
        <c:axId val="61708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0024"/>
        <c:crosses val="autoZero"/>
        <c:auto val="1"/>
        <c:lblAlgn val="ctr"/>
        <c:lblOffset val="100"/>
        <c:noMultiLvlLbl val="0"/>
      </c:catAx>
      <c:valAx>
        <c:axId val="61707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8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106.40376999999999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4728"/>
        <c:axId val="617073552"/>
      </c:barChart>
      <c:catAx>
        <c:axId val="61707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3552"/>
        <c:crosses val="autoZero"/>
        <c:auto val="1"/>
        <c:lblAlgn val="ctr"/>
        <c:lblOffset val="100"/>
        <c:noMultiLvlLbl val="0"/>
      </c:catAx>
      <c:valAx>
        <c:axId val="61707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4.2489999999999997</c:v>
                </c:pt>
                <c:pt idx="1">
                  <c:v>21.265999999999998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7075120"/>
        <c:axId val="617074336"/>
      </c:barChart>
      <c:catAx>
        <c:axId val="61707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4336"/>
        <c:crosses val="autoZero"/>
        <c:auto val="1"/>
        <c:lblAlgn val="ctr"/>
        <c:lblOffset val="100"/>
        <c:noMultiLvlLbl val="0"/>
      </c:catAx>
      <c:valAx>
        <c:axId val="61707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25.682877999999999</c:v>
                </c:pt>
                <c:pt idx="1">
                  <c:v>27.515127</c:v>
                </c:pt>
                <c:pt idx="2">
                  <c:v>39.601080000000003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747.21936000000005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6296"/>
        <c:axId val="617076688"/>
      </c:barChart>
      <c:catAx>
        <c:axId val="617076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6688"/>
        <c:crosses val="autoZero"/>
        <c:auto val="1"/>
        <c:lblAlgn val="ctr"/>
        <c:lblOffset val="100"/>
        <c:noMultiLvlLbl val="0"/>
      </c:catAx>
      <c:valAx>
        <c:axId val="617076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28.056602000000002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7080"/>
        <c:axId val="617079432"/>
      </c:barChart>
      <c:catAx>
        <c:axId val="61707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9432"/>
        <c:crosses val="autoZero"/>
        <c:auto val="1"/>
        <c:lblAlgn val="ctr"/>
        <c:lblOffset val="100"/>
        <c:noMultiLvlLbl val="0"/>
      </c:catAx>
      <c:valAx>
        <c:axId val="617079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58.158000000000001</c:v>
                </c:pt>
                <c:pt idx="1">
                  <c:v>19.638999999999999</c:v>
                </c:pt>
                <c:pt idx="2">
                  <c:v>22.202000000000002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7073944"/>
        <c:axId val="617073160"/>
      </c:barChart>
      <c:catAx>
        <c:axId val="61707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3160"/>
        <c:crosses val="autoZero"/>
        <c:auto val="1"/>
        <c:lblAlgn val="ctr"/>
        <c:lblOffset val="100"/>
        <c:noMultiLvlLbl val="0"/>
      </c:catAx>
      <c:valAx>
        <c:axId val="617073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2325.3452000000002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8256"/>
        <c:axId val="617080608"/>
      </c:barChart>
      <c:catAx>
        <c:axId val="61707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80608"/>
        <c:crosses val="autoZero"/>
        <c:auto val="1"/>
        <c:lblAlgn val="ctr"/>
        <c:lblOffset val="100"/>
        <c:noMultiLvlLbl val="0"/>
      </c:catAx>
      <c:valAx>
        <c:axId val="617080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223.82452000000001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0808"/>
        <c:axId val="617079040"/>
      </c:barChart>
      <c:catAx>
        <c:axId val="61707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9040"/>
        <c:crosses val="autoZero"/>
        <c:auto val="1"/>
        <c:lblAlgn val="ctr"/>
        <c:lblOffset val="100"/>
        <c:noMultiLvlLbl val="0"/>
      </c:catAx>
      <c:valAx>
        <c:axId val="617079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989.87199999999996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1200"/>
        <c:axId val="617080216"/>
      </c:barChart>
      <c:catAx>
        <c:axId val="61707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80216"/>
        <c:crosses val="autoZero"/>
        <c:auto val="1"/>
        <c:lblAlgn val="ctr"/>
        <c:lblOffset val="100"/>
        <c:noMultiLvlLbl val="0"/>
      </c:catAx>
      <c:valAx>
        <c:axId val="617080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4.7306350000000004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1896"/>
        <c:axId val="559235032"/>
      </c:barChart>
      <c:catAx>
        <c:axId val="55923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35032"/>
        <c:crosses val="autoZero"/>
        <c:auto val="1"/>
        <c:lblAlgn val="ctr"/>
        <c:lblOffset val="100"/>
        <c:noMultiLvlLbl val="0"/>
      </c:catAx>
      <c:valAx>
        <c:axId val="559235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6757.7816999999995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1592"/>
        <c:axId val="617071984"/>
      </c:barChart>
      <c:catAx>
        <c:axId val="61707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1984"/>
        <c:crosses val="autoZero"/>
        <c:auto val="1"/>
        <c:lblAlgn val="ctr"/>
        <c:lblOffset val="100"/>
        <c:noMultiLvlLbl val="0"/>
      </c:catAx>
      <c:valAx>
        <c:axId val="617071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24.719048000000001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82960"/>
        <c:axId val="617084528"/>
      </c:barChart>
      <c:catAx>
        <c:axId val="61708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84528"/>
        <c:crosses val="autoZero"/>
        <c:auto val="1"/>
        <c:lblAlgn val="ctr"/>
        <c:lblOffset val="100"/>
        <c:noMultiLvlLbl val="0"/>
      </c:catAx>
      <c:valAx>
        <c:axId val="61708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8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2.1845032999999998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85312"/>
        <c:axId val="617083744"/>
      </c:barChart>
      <c:catAx>
        <c:axId val="61708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83744"/>
        <c:crosses val="autoZero"/>
        <c:auto val="1"/>
        <c:lblAlgn val="ctr"/>
        <c:lblOffset val="100"/>
        <c:noMultiLvlLbl val="0"/>
      </c:catAx>
      <c:valAx>
        <c:axId val="61708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8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362.99799999999999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2680"/>
        <c:axId val="559233856"/>
      </c:barChart>
      <c:catAx>
        <c:axId val="55923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33856"/>
        <c:crosses val="autoZero"/>
        <c:auto val="1"/>
        <c:lblAlgn val="ctr"/>
        <c:lblOffset val="100"/>
        <c:noMultiLvlLbl val="0"/>
      </c:catAx>
      <c:valAx>
        <c:axId val="55923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2.3997628999999998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4640"/>
        <c:axId val="559235424"/>
      </c:barChart>
      <c:catAx>
        <c:axId val="55923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35424"/>
        <c:crosses val="autoZero"/>
        <c:auto val="1"/>
        <c:lblAlgn val="ctr"/>
        <c:lblOffset val="100"/>
        <c:noMultiLvlLbl val="0"/>
      </c:catAx>
      <c:valAx>
        <c:axId val="559235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17.728031000000001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5816"/>
        <c:axId val="559229544"/>
      </c:barChart>
      <c:catAx>
        <c:axId val="55923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29544"/>
        <c:crosses val="autoZero"/>
        <c:auto val="1"/>
        <c:lblAlgn val="ctr"/>
        <c:lblOffset val="100"/>
        <c:noMultiLvlLbl val="0"/>
      </c:catAx>
      <c:valAx>
        <c:axId val="55922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2.1845032999999998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29936"/>
        <c:axId val="559236992"/>
      </c:barChart>
      <c:catAx>
        <c:axId val="55922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36992"/>
        <c:crosses val="autoZero"/>
        <c:auto val="1"/>
        <c:lblAlgn val="ctr"/>
        <c:lblOffset val="100"/>
        <c:noMultiLvlLbl val="0"/>
      </c:catAx>
      <c:valAx>
        <c:axId val="55923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2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695.36009999999999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4696"/>
        <c:axId val="620867832"/>
      </c:barChart>
      <c:catAx>
        <c:axId val="62086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7832"/>
        <c:crosses val="autoZero"/>
        <c:auto val="1"/>
        <c:lblAlgn val="ctr"/>
        <c:lblOffset val="100"/>
        <c:noMultiLvlLbl val="0"/>
      </c:catAx>
      <c:valAx>
        <c:axId val="62086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19.6693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5480"/>
        <c:axId val="620861168"/>
      </c:barChart>
      <c:catAx>
        <c:axId val="62086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1168"/>
        <c:crosses val="autoZero"/>
        <c:auto val="1"/>
        <c:lblAlgn val="ctr"/>
        <c:lblOffset val="100"/>
        <c:noMultiLvlLbl val="0"/>
      </c:catAx>
      <c:valAx>
        <c:axId val="62086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노병현, ID : H2300003)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02일 14:47:22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2325.3452000000002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105.44851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45.954500000000003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58.158000000000001</v>
      </c>
      <c r="G8" s="59">
        <f>'DRIs DATA 입력'!G8</f>
        <v>19.638999999999999</v>
      </c>
      <c r="H8" s="59">
        <f>'DRIs DATA 입력'!H8</f>
        <v>22.202000000000002</v>
      </c>
      <c r="I8" s="46"/>
      <c r="J8" s="59" t="s">
        <v>216</v>
      </c>
      <c r="K8" s="59">
        <f>'DRIs DATA 입력'!K8</f>
        <v>4.2489999999999997</v>
      </c>
      <c r="L8" s="59">
        <f>'DRIs DATA 입력'!L8</f>
        <v>21.265999999999998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747.21936000000005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28.056602000000002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4.7306350000000004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362.99799999999999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223.82452000000001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2.7223772999999998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2.3997628999999998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17.728031000000001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2.1845032999999998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695.36009999999999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19.6693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5.1003639999999999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6.6445959999999999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989.87199999999996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1777.5717999999999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6757.7816999999995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4979.3402999999998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308.42559999999997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181.02099999999999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24.719048000000001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14.996105999999999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1315.7018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1.7608490000000001E-2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2.8964219999999998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697.03125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106.40376999999999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4" sqref="G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307</v>
      </c>
      <c r="G1" s="62" t="s">
        <v>308</v>
      </c>
      <c r="H1" s="61" t="s">
        <v>309</v>
      </c>
    </row>
    <row r="3" spans="1:27" x14ac:dyDescent="0.3">
      <c r="A3" s="68" t="s">
        <v>291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277</v>
      </c>
      <c r="B4" s="67"/>
      <c r="C4" s="67"/>
      <c r="E4" s="69" t="s">
        <v>278</v>
      </c>
      <c r="F4" s="70"/>
      <c r="G4" s="70"/>
      <c r="H4" s="71"/>
      <c r="J4" s="69" t="s">
        <v>310</v>
      </c>
      <c r="K4" s="70"/>
      <c r="L4" s="71"/>
      <c r="N4" s="67" t="s">
        <v>311</v>
      </c>
      <c r="O4" s="67"/>
      <c r="P4" s="67"/>
      <c r="Q4" s="67"/>
      <c r="R4" s="67"/>
      <c r="S4" s="67"/>
      <c r="U4" s="67" t="s">
        <v>312</v>
      </c>
      <c r="V4" s="67"/>
      <c r="W4" s="67"/>
      <c r="X4" s="67"/>
      <c r="Y4" s="67"/>
      <c r="Z4" s="67"/>
    </row>
    <row r="5" spans="1:27" x14ac:dyDescent="0.3">
      <c r="A5" s="65"/>
      <c r="B5" s="65" t="s">
        <v>279</v>
      </c>
      <c r="C5" s="65" t="s">
        <v>313</v>
      </c>
      <c r="E5" s="65"/>
      <c r="F5" s="65" t="s">
        <v>314</v>
      </c>
      <c r="G5" s="65" t="s">
        <v>315</v>
      </c>
      <c r="H5" s="65" t="s">
        <v>311</v>
      </c>
      <c r="J5" s="65"/>
      <c r="K5" s="65" t="s">
        <v>316</v>
      </c>
      <c r="L5" s="65" t="s">
        <v>298</v>
      </c>
      <c r="N5" s="65"/>
      <c r="O5" s="65" t="s">
        <v>281</v>
      </c>
      <c r="P5" s="65" t="s">
        <v>282</v>
      </c>
      <c r="Q5" s="65" t="s">
        <v>295</v>
      </c>
      <c r="R5" s="65" t="s">
        <v>317</v>
      </c>
      <c r="S5" s="65" t="s">
        <v>313</v>
      </c>
      <c r="U5" s="65"/>
      <c r="V5" s="65" t="s">
        <v>281</v>
      </c>
      <c r="W5" s="65" t="s">
        <v>282</v>
      </c>
      <c r="X5" s="65" t="s">
        <v>295</v>
      </c>
      <c r="Y5" s="65" t="s">
        <v>283</v>
      </c>
      <c r="Z5" s="65" t="s">
        <v>280</v>
      </c>
    </row>
    <row r="6" spans="1:27" x14ac:dyDescent="0.3">
      <c r="A6" s="65" t="s">
        <v>318</v>
      </c>
      <c r="B6" s="65">
        <v>2000</v>
      </c>
      <c r="C6" s="65">
        <v>2325.3452000000002</v>
      </c>
      <c r="E6" s="65" t="s">
        <v>301</v>
      </c>
      <c r="F6" s="65">
        <v>55</v>
      </c>
      <c r="G6" s="65">
        <v>15</v>
      </c>
      <c r="H6" s="65">
        <v>7</v>
      </c>
      <c r="J6" s="65" t="s">
        <v>319</v>
      </c>
      <c r="K6" s="65">
        <v>0.1</v>
      </c>
      <c r="L6" s="65">
        <v>4</v>
      </c>
      <c r="N6" s="65" t="s">
        <v>320</v>
      </c>
      <c r="O6" s="65">
        <v>45</v>
      </c>
      <c r="P6" s="65">
        <v>55</v>
      </c>
      <c r="Q6" s="65">
        <v>0</v>
      </c>
      <c r="R6" s="65">
        <v>0</v>
      </c>
      <c r="S6" s="65">
        <v>105.44851</v>
      </c>
      <c r="U6" s="65" t="s">
        <v>299</v>
      </c>
      <c r="V6" s="65">
        <v>0</v>
      </c>
      <c r="W6" s="65">
        <v>0</v>
      </c>
      <c r="X6" s="65">
        <v>25</v>
      </c>
      <c r="Y6" s="65">
        <v>0</v>
      </c>
      <c r="Z6" s="65">
        <v>45.954500000000003</v>
      </c>
    </row>
    <row r="7" spans="1:27" x14ac:dyDescent="0.3">
      <c r="E7" s="65" t="s">
        <v>321</v>
      </c>
      <c r="F7" s="65">
        <v>65</v>
      </c>
      <c r="G7" s="65">
        <v>30</v>
      </c>
      <c r="H7" s="65">
        <v>20</v>
      </c>
      <c r="J7" s="65" t="s">
        <v>284</v>
      </c>
      <c r="K7" s="65">
        <v>1</v>
      </c>
      <c r="L7" s="65">
        <v>10</v>
      </c>
    </row>
    <row r="8" spans="1:27" x14ac:dyDescent="0.3">
      <c r="E8" s="65" t="s">
        <v>285</v>
      </c>
      <c r="F8" s="65">
        <v>58.158000000000001</v>
      </c>
      <c r="G8" s="65">
        <v>19.638999999999999</v>
      </c>
      <c r="H8" s="65">
        <v>22.202000000000002</v>
      </c>
      <c r="J8" s="65" t="s">
        <v>322</v>
      </c>
      <c r="K8" s="65">
        <v>4.2489999999999997</v>
      </c>
      <c r="L8" s="65">
        <v>21.265999999999998</v>
      </c>
    </row>
    <row r="13" spans="1:27" x14ac:dyDescent="0.3">
      <c r="A13" s="66" t="s">
        <v>300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323</v>
      </c>
      <c r="B14" s="67"/>
      <c r="C14" s="67"/>
      <c r="D14" s="67"/>
      <c r="E14" s="67"/>
      <c r="F14" s="67"/>
      <c r="H14" s="67" t="s">
        <v>324</v>
      </c>
      <c r="I14" s="67"/>
      <c r="J14" s="67"/>
      <c r="K14" s="67"/>
      <c r="L14" s="67"/>
      <c r="M14" s="67"/>
      <c r="O14" s="67" t="s">
        <v>325</v>
      </c>
      <c r="P14" s="67"/>
      <c r="Q14" s="67"/>
      <c r="R14" s="67"/>
      <c r="S14" s="67"/>
      <c r="T14" s="67"/>
      <c r="V14" s="67" t="s">
        <v>326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281</v>
      </c>
      <c r="C15" s="65" t="s">
        <v>282</v>
      </c>
      <c r="D15" s="65" t="s">
        <v>327</v>
      </c>
      <c r="E15" s="65" t="s">
        <v>283</v>
      </c>
      <c r="F15" s="65" t="s">
        <v>328</v>
      </c>
      <c r="H15" s="65"/>
      <c r="I15" s="65" t="s">
        <v>329</v>
      </c>
      <c r="J15" s="65" t="s">
        <v>282</v>
      </c>
      <c r="K15" s="65" t="s">
        <v>295</v>
      </c>
      <c r="L15" s="65" t="s">
        <v>283</v>
      </c>
      <c r="M15" s="65" t="s">
        <v>330</v>
      </c>
      <c r="O15" s="65"/>
      <c r="P15" s="65" t="s">
        <v>329</v>
      </c>
      <c r="Q15" s="65" t="s">
        <v>282</v>
      </c>
      <c r="R15" s="65" t="s">
        <v>331</v>
      </c>
      <c r="S15" s="65" t="s">
        <v>283</v>
      </c>
      <c r="T15" s="65" t="s">
        <v>330</v>
      </c>
      <c r="V15" s="65"/>
      <c r="W15" s="65" t="s">
        <v>281</v>
      </c>
      <c r="X15" s="65" t="s">
        <v>332</v>
      </c>
      <c r="Y15" s="65" t="s">
        <v>327</v>
      </c>
      <c r="Z15" s="65" t="s">
        <v>317</v>
      </c>
      <c r="AA15" s="65" t="s">
        <v>280</v>
      </c>
    </row>
    <row r="16" spans="1:27" x14ac:dyDescent="0.3">
      <c r="A16" s="65" t="s">
        <v>302</v>
      </c>
      <c r="B16" s="65">
        <v>500</v>
      </c>
      <c r="C16" s="65">
        <v>700</v>
      </c>
      <c r="D16" s="65">
        <v>0</v>
      </c>
      <c r="E16" s="65">
        <v>3000</v>
      </c>
      <c r="F16" s="65">
        <v>747.21936000000005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28.056602000000002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4.7306350000000004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362.99799999999999</v>
      </c>
    </row>
    <row r="23" spans="1:62" x14ac:dyDescent="0.3">
      <c r="A23" s="66" t="s">
        <v>333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286</v>
      </c>
      <c r="B24" s="67"/>
      <c r="C24" s="67"/>
      <c r="D24" s="67"/>
      <c r="E24" s="67"/>
      <c r="F24" s="67"/>
      <c r="H24" s="67" t="s">
        <v>334</v>
      </c>
      <c r="I24" s="67"/>
      <c r="J24" s="67"/>
      <c r="K24" s="67"/>
      <c r="L24" s="67"/>
      <c r="M24" s="67"/>
      <c r="O24" s="67" t="s">
        <v>335</v>
      </c>
      <c r="P24" s="67"/>
      <c r="Q24" s="67"/>
      <c r="R24" s="67"/>
      <c r="S24" s="67"/>
      <c r="T24" s="67"/>
      <c r="V24" s="67" t="s">
        <v>336</v>
      </c>
      <c r="W24" s="67"/>
      <c r="X24" s="67"/>
      <c r="Y24" s="67"/>
      <c r="Z24" s="67"/>
      <c r="AA24" s="67"/>
      <c r="AC24" s="67" t="s">
        <v>292</v>
      </c>
      <c r="AD24" s="67"/>
      <c r="AE24" s="67"/>
      <c r="AF24" s="67"/>
      <c r="AG24" s="67"/>
      <c r="AH24" s="67"/>
      <c r="AJ24" s="67" t="s">
        <v>337</v>
      </c>
      <c r="AK24" s="67"/>
      <c r="AL24" s="67"/>
      <c r="AM24" s="67"/>
      <c r="AN24" s="67"/>
      <c r="AO24" s="67"/>
      <c r="AQ24" s="67" t="s">
        <v>303</v>
      </c>
      <c r="AR24" s="67"/>
      <c r="AS24" s="67"/>
      <c r="AT24" s="67"/>
      <c r="AU24" s="67"/>
      <c r="AV24" s="67"/>
      <c r="AX24" s="67" t="s">
        <v>296</v>
      </c>
      <c r="AY24" s="67"/>
      <c r="AZ24" s="67"/>
      <c r="BA24" s="67"/>
      <c r="BB24" s="67"/>
      <c r="BC24" s="67"/>
      <c r="BE24" s="67" t="s">
        <v>338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339</v>
      </c>
      <c r="C25" s="65" t="s">
        <v>282</v>
      </c>
      <c r="D25" s="65" t="s">
        <v>340</v>
      </c>
      <c r="E25" s="65" t="s">
        <v>317</v>
      </c>
      <c r="F25" s="65" t="s">
        <v>330</v>
      </c>
      <c r="H25" s="65"/>
      <c r="I25" s="65" t="s">
        <v>281</v>
      </c>
      <c r="J25" s="65" t="s">
        <v>332</v>
      </c>
      <c r="K25" s="65" t="s">
        <v>295</v>
      </c>
      <c r="L25" s="65" t="s">
        <v>341</v>
      </c>
      <c r="M25" s="65" t="s">
        <v>280</v>
      </c>
      <c r="O25" s="65"/>
      <c r="P25" s="65" t="s">
        <v>329</v>
      </c>
      <c r="Q25" s="65" t="s">
        <v>282</v>
      </c>
      <c r="R25" s="65" t="s">
        <v>327</v>
      </c>
      <c r="S25" s="65" t="s">
        <v>283</v>
      </c>
      <c r="T25" s="65" t="s">
        <v>280</v>
      </c>
      <c r="V25" s="65"/>
      <c r="W25" s="65" t="s">
        <v>329</v>
      </c>
      <c r="X25" s="65" t="s">
        <v>332</v>
      </c>
      <c r="Y25" s="65" t="s">
        <v>327</v>
      </c>
      <c r="Z25" s="65" t="s">
        <v>342</v>
      </c>
      <c r="AA25" s="65" t="s">
        <v>330</v>
      </c>
      <c r="AC25" s="65"/>
      <c r="AD25" s="65" t="s">
        <v>281</v>
      </c>
      <c r="AE25" s="65" t="s">
        <v>343</v>
      </c>
      <c r="AF25" s="65" t="s">
        <v>344</v>
      </c>
      <c r="AG25" s="65" t="s">
        <v>317</v>
      </c>
      <c r="AH25" s="65" t="s">
        <v>328</v>
      </c>
      <c r="AJ25" s="65"/>
      <c r="AK25" s="65" t="s">
        <v>345</v>
      </c>
      <c r="AL25" s="65" t="s">
        <v>332</v>
      </c>
      <c r="AM25" s="65" t="s">
        <v>327</v>
      </c>
      <c r="AN25" s="65" t="s">
        <v>283</v>
      </c>
      <c r="AO25" s="65" t="s">
        <v>330</v>
      </c>
      <c r="AQ25" s="65"/>
      <c r="AR25" s="65" t="s">
        <v>281</v>
      </c>
      <c r="AS25" s="65" t="s">
        <v>346</v>
      </c>
      <c r="AT25" s="65" t="s">
        <v>295</v>
      </c>
      <c r="AU25" s="65" t="s">
        <v>317</v>
      </c>
      <c r="AV25" s="65" t="s">
        <v>280</v>
      </c>
      <c r="AX25" s="65"/>
      <c r="AY25" s="65" t="s">
        <v>281</v>
      </c>
      <c r="AZ25" s="65" t="s">
        <v>347</v>
      </c>
      <c r="BA25" s="65" t="s">
        <v>344</v>
      </c>
      <c r="BB25" s="65" t="s">
        <v>342</v>
      </c>
      <c r="BC25" s="65" t="s">
        <v>330</v>
      </c>
      <c r="BE25" s="65"/>
      <c r="BF25" s="65" t="s">
        <v>281</v>
      </c>
      <c r="BG25" s="65" t="s">
        <v>282</v>
      </c>
      <c r="BH25" s="65" t="s">
        <v>327</v>
      </c>
      <c r="BI25" s="65" t="s">
        <v>341</v>
      </c>
      <c r="BJ25" s="65" t="s">
        <v>313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223.82452000000001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2.7223772999999998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2.3997628999999998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17.728031000000001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2.1845032999999998</v>
      </c>
      <c r="AJ26" s="65" t="s">
        <v>287</v>
      </c>
      <c r="AK26" s="65">
        <v>320</v>
      </c>
      <c r="AL26" s="65">
        <v>400</v>
      </c>
      <c r="AM26" s="65">
        <v>0</v>
      </c>
      <c r="AN26" s="65">
        <v>1000</v>
      </c>
      <c r="AO26" s="65">
        <v>695.36009999999999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19.6693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5.1003639999999999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6.6445959999999999</v>
      </c>
    </row>
    <row r="33" spans="1:68" x14ac:dyDescent="0.3">
      <c r="A33" s="66" t="s">
        <v>348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304</v>
      </c>
      <c r="B34" s="67"/>
      <c r="C34" s="67"/>
      <c r="D34" s="67"/>
      <c r="E34" s="67"/>
      <c r="F34" s="67"/>
      <c r="H34" s="67" t="s">
        <v>349</v>
      </c>
      <c r="I34" s="67"/>
      <c r="J34" s="67"/>
      <c r="K34" s="67"/>
      <c r="L34" s="67"/>
      <c r="M34" s="67"/>
      <c r="O34" s="67" t="s">
        <v>305</v>
      </c>
      <c r="P34" s="67"/>
      <c r="Q34" s="67"/>
      <c r="R34" s="67"/>
      <c r="S34" s="67"/>
      <c r="T34" s="67"/>
      <c r="V34" s="67" t="s">
        <v>350</v>
      </c>
      <c r="W34" s="67"/>
      <c r="X34" s="67"/>
      <c r="Y34" s="67"/>
      <c r="Z34" s="67"/>
      <c r="AA34" s="67"/>
      <c r="AC34" s="67" t="s">
        <v>288</v>
      </c>
      <c r="AD34" s="67"/>
      <c r="AE34" s="67"/>
      <c r="AF34" s="67"/>
      <c r="AG34" s="67"/>
      <c r="AH34" s="67"/>
      <c r="AJ34" s="67" t="s">
        <v>351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339</v>
      </c>
      <c r="C35" s="65" t="s">
        <v>332</v>
      </c>
      <c r="D35" s="65" t="s">
        <v>295</v>
      </c>
      <c r="E35" s="65" t="s">
        <v>283</v>
      </c>
      <c r="F35" s="65" t="s">
        <v>330</v>
      </c>
      <c r="H35" s="65"/>
      <c r="I35" s="65" t="s">
        <v>352</v>
      </c>
      <c r="J35" s="65" t="s">
        <v>282</v>
      </c>
      <c r="K35" s="65" t="s">
        <v>340</v>
      </c>
      <c r="L35" s="65" t="s">
        <v>341</v>
      </c>
      <c r="M35" s="65" t="s">
        <v>280</v>
      </c>
      <c r="O35" s="65"/>
      <c r="P35" s="65" t="s">
        <v>329</v>
      </c>
      <c r="Q35" s="65" t="s">
        <v>282</v>
      </c>
      <c r="R35" s="65" t="s">
        <v>340</v>
      </c>
      <c r="S35" s="65" t="s">
        <v>317</v>
      </c>
      <c r="T35" s="65" t="s">
        <v>330</v>
      </c>
      <c r="V35" s="65"/>
      <c r="W35" s="65" t="s">
        <v>281</v>
      </c>
      <c r="X35" s="65" t="s">
        <v>343</v>
      </c>
      <c r="Y35" s="65" t="s">
        <v>327</v>
      </c>
      <c r="Z35" s="65" t="s">
        <v>283</v>
      </c>
      <c r="AA35" s="65" t="s">
        <v>280</v>
      </c>
      <c r="AC35" s="65"/>
      <c r="AD35" s="65" t="s">
        <v>281</v>
      </c>
      <c r="AE35" s="65" t="s">
        <v>343</v>
      </c>
      <c r="AF35" s="65" t="s">
        <v>295</v>
      </c>
      <c r="AG35" s="65" t="s">
        <v>317</v>
      </c>
      <c r="AH35" s="65" t="s">
        <v>280</v>
      </c>
      <c r="AJ35" s="65"/>
      <c r="AK35" s="65" t="s">
        <v>329</v>
      </c>
      <c r="AL35" s="65" t="s">
        <v>347</v>
      </c>
      <c r="AM35" s="65" t="s">
        <v>331</v>
      </c>
      <c r="AN35" s="65" t="s">
        <v>317</v>
      </c>
      <c r="AO35" s="65" t="s">
        <v>328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989.87199999999996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1777.5717999999999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6757.7816999999995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4979.3402999999998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308.42559999999997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181.02099999999999</v>
      </c>
    </row>
    <row r="43" spans="1:68" x14ac:dyDescent="0.3">
      <c r="A43" s="66" t="s">
        <v>353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354</v>
      </c>
      <c r="B44" s="67"/>
      <c r="C44" s="67"/>
      <c r="D44" s="67"/>
      <c r="E44" s="67"/>
      <c r="F44" s="67"/>
      <c r="H44" s="67" t="s">
        <v>355</v>
      </c>
      <c r="I44" s="67"/>
      <c r="J44" s="67"/>
      <c r="K44" s="67"/>
      <c r="L44" s="67"/>
      <c r="M44" s="67"/>
      <c r="O44" s="67" t="s">
        <v>306</v>
      </c>
      <c r="P44" s="67"/>
      <c r="Q44" s="67"/>
      <c r="R44" s="67"/>
      <c r="S44" s="67"/>
      <c r="T44" s="67"/>
      <c r="V44" s="67" t="s">
        <v>356</v>
      </c>
      <c r="W44" s="67"/>
      <c r="X44" s="67"/>
      <c r="Y44" s="67"/>
      <c r="Z44" s="67"/>
      <c r="AA44" s="67"/>
      <c r="AC44" s="67" t="s">
        <v>357</v>
      </c>
      <c r="AD44" s="67"/>
      <c r="AE44" s="67"/>
      <c r="AF44" s="67"/>
      <c r="AG44" s="67"/>
      <c r="AH44" s="67"/>
      <c r="AJ44" s="67" t="s">
        <v>293</v>
      </c>
      <c r="AK44" s="67"/>
      <c r="AL44" s="67"/>
      <c r="AM44" s="67"/>
      <c r="AN44" s="67"/>
      <c r="AO44" s="67"/>
      <c r="AQ44" s="67" t="s">
        <v>294</v>
      </c>
      <c r="AR44" s="67"/>
      <c r="AS44" s="67"/>
      <c r="AT44" s="67"/>
      <c r="AU44" s="67"/>
      <c r="AV44" s="67"/>
      <c r="AX44" s="67" t="s">
        <v>358</v>
      </c>
      <c r="AY44" s="67"/>
      <c r="AZ44" s="67"/>
      <c r="BA44" s="67"/>
      <c r="BB44" s="67"/>
      <c r="BC44" s="67"/>
      <c r="BE44" s="67" t="s">
        <v>359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329</v>
      </c>
      <c r="C45" s="65" t="s">
        <v>347</v>
      </c>
      <c r="D45" s="65" t="s">
        <v>295</v>
      </c>
      <c r="E45" s="65" t="s">
        <v>317</v>
      </c>
      <c r="F45" s="65" t="s">
        <v>280</v>
      </c>
      <c r="H45" s="65"/>
      <c r="I45" s="65" t="s">
        <v>339</v>
      </c>
      <c r="J45" s="65" t="s">
        <v>332</v>
      </c>
      <c r="K45" s="65" t="s">
        <v>295</v>
      </c>
      <c r="L45" s="65" t="s">
        <v>317</v>
      </c>
      <c r="M45" s="65" t="s">
        <v>280</v>
      </c>
      <c r="O45" s="65"/>
      <c r="P45" s="65" t="s">
        <v>339</v>
      </c>
      <c r="Q45" s="65" t="s">
        <v>282</v>
      </c>
      <c r="R45" s="65" t="s">
        <v>295</v>
      </c>
      <c r="S45" s="65" t="s">
        <v>283</v>
      </c>
      <c r="T45" s="65" t="s">
        <v>280</v>
      </c>
      <c r="V45" s="65"/>
      <c r="W45" s="65" t="s">
        <v>329</v>
      </c>
      <c r="X45" s="65" t="s">
        <v>346</v>
      </c>
      <c r="Y45" s="65" t="s">
        <v>295</v>
      </c>
      <c r="Z45" s="65" t="s">
        <v>283</v>
      </c>
      <c r="AA45" s="65" t="s">
        <v>313</v>
      </c>
      <c r="AC45" s="65"/>
      <c r="AD45" s="65" t="s">
        <v>339</v>
      </c>
      <c r="AE45" s="65" t="s">
        <v>282</v>
      </c>
      <c r="AF45" s="65" t="s">
        <v>295</v>
      </c>
      <c r="AG45" s="65" t="s">
        <v>317</v>
      </c>
      <c r="AH45" s="65" t="s">
        <v>330</v>
      </c>
      <c r="AJ45" s="65"/>
      <c r="AK45" s="65" t="s">
        <v>281</v>
      </c>
      <c r="AL45" s="65" t="s">
        <v>282</v>
      </c>
      <c r="AM45" s="65" t="s">
        <v>295</v>
      </c>
      <c r="AN45" s="65" t="s">
        <v>341</v>
      </c>
      <c r="AO45" s="65" t="s">
        <v>280</v>
      </c>
      <c r="AQ45" s="65"/>
      <c r="AR45" s="65" t="s">
        <v>329</v>
      </c>
      <c r="AS45" s="65" t="s">
        <v>332</v>
      </c>
      <c r="AT45" s="65" t="s">
        <v>344</v>
      </c>
      <c r="AU45" s="65" t="s">
        <v>283</v>
      </c>
      <c r="AV45" s="65" t="s">
        <v>280</v>
      </c>
      <c r="AX45" s="65"/>
      <c r="AY45" s="65" t="s">
        <v>281</v>
      </c>
      <c r="AZ45" s="65" t="s">
        <v>282</v>
      </c>
      <c r="BA45" s="65" t="s">
        <v>327</v>
      </c>
      <c r="BB45" s="65" t="s">
        <v>283</v>
      </c>
      <c r="BC45" s="65" t="s">
        <v>328</v>
      </c>
      <c r="BE45" s="65"/>
      <c r="BF45" s="65" t="s">
        <v>281</v>
      </c>
      <c r="BG45" s="65" t="s">
        <v>282</v>
      </c>
      <c r="BH45" s="65" t="s">
        <v>295</v>
      </c>
      <c r="BI45" s="65" t="s">
        <v>360</v>
      </c>
      <c r="BJ45" s="65" t="s">
        <v>280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24.719048000000001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14.996105999999999</v>
      </c>
      <c r="O46" s="65" t="s">
        <v>289</v>
      </c>
      <c r="P46" s="65">
        <v>600</v>
      </c>
      <c r="Q46" s="65">
        <v>800</v>
      </c>
      <c r="R46" s="65">
        <v>0</v>
      </c>
      <c r="S46" s="65">
        <v>10000</v>
      </c>
      <c r="T46" s="65">
        <v>1315.7018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1.7608490000000001E-2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2.8964219999999998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697.03125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106.40376999999999</v>
      </c>
      <c r="AX46" s="65" t="s">
        <v>290</v>
      </c>
      <c r="AY46" s="65"/>
      <c r="AZ46" s="65"/>
      <c r="BA46" s="65"/>
      <c r="BB46" s="65"/>
      <c r="BC46" s="65"/>
      <c r="BE46" s="65" t="s">
        <v>361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5" sqref="G2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362</v>
      </c>
      <c r="B2" s="61" t="s">
        <v>363</v>
      </c>
      <c r="C2" s="61" t="s">
        <v>297</v>
      </c>
      <c r="D2" s="61">
        <v>72</v>
      </c>
      <c r="E2" s="61">
        <v>2325.3452000000002</v>
      </c>
      <c r="F2" s="61">
        <v>276.21645999999998</v>
      </c>
      <c r="G2" s="61">
        <v>93.275639999999996</v>
      </c>
      <c r="H2" s="61">
        <v>54.339123000000001</v>
      </c>
      <c r="I2" s="61">
        <v>38.936523000000001</v>
      </c>
      <c r="J2" s="61">
        <v>105.44851</v>
      </c>
      <c r="K2" s="61">
        <v>54.000534000000002</v>
      </c>
      <c r="L2" s="61">
        <v>51.447980000000001</v>
      </c>
      <c r="M2" s="61">
        <v>45.954500000000003</v>
      </c>
      <c r="N2" s="61">
        <v>5.3308819999999999</v>
      </c>
      <c r="O2" s="61">
        <v>28.584693999999999</v>
      </c>
      <c r="P2" s="61">
        <v>1964.4248</v>
      </c>
      <c r="Q2" s="61">
        <v>34.023293000000002</v>
      </c>
      <c r="R2" s="61">
        <v>747.21936000000005</v>
      </c>
      <c r="S2" s="61">
        <v>172.0307</v>
      </c>
      <c r="T2" s="61">
        <v>6902.2637000000004</v>
      </c>
      <c r="U2" s="61">
        <v>4.7306350000000004</v>
      </c>
      <c r="V2" s="61">
        <v>28.056602000000002</v>
      </c>
      <c r="W2" s="61">
        <v>362.99799999999999</v>
      </c>
      <c r="X2" s="61">
        <v>223.82452000000001</v>
      </c>
      <c r="Y2" s="61">
        <v>2.7223772999999998</v>
      </c>
      <c r="Z2" s="61">
        <v>2.3997628999999998</v>
      </c>
      <c r="AA2" s="61">
        <v>17.728031000000001</v>
      </c>
      <c r="AB2" s="61">
        <v>2.1845032999999998</v>
      </c>
      <c r="AC2" s="61">
        <v>695.36009999999999</v>
      </c>
      <c r="AD2" s="61">
        <v>19.6693</v>
      </c>
      <c r="AE2" s="61">
        <v>5.1003639999999999</v>
      </c>
      <c r="AF2" s="61">
        <v>6.6445959999999999</v>
      </c>
      <c r="AG2" s="61">
        <v>989.87199999999996</v>
      </c>
      <c r="AH2" s="61">
        <v>564.86914000000002</v>
      </c>
      <c r="AI2" s="61">
        <v>425.00290000000001</v>
      </c>
      <c r="AJ2" s="61">
        <v>1777.5717999999999</v>
      </c>
      <c r="AK2" s="61">
        <v>6757.7816999999995</v>
      </c>
      <c r="AL2" s="61">
        <v>308.42559999999997</v>
      </c>
      <c r="AM2" s="61">
        <v>4979.3402999999998</v>
      </c>
      <c r="AN2" s="61">
        <v>181.02099999999999</v>
      </c>
      <c r="AO2" s="61">
        <v>24.719048000000001</v>
      </c>
      <c r="AP2" s="61">
        <v>18.280521</v>
      </c>
      <c r="AQ2" s="61">
        <v>6.4385266000000003</v>
      </c>
      <c r="AR2" s="61">
        <v>14.996105999999999</v>
      </c>
      <c r="AS2" s="61">
        <v>1315.7018</v>
      </c>
      <c r="AT2" s="61">
        <v>1.7608490000000001E-2</v>
      </c>
      <c r="AU2" s="61">
        <v>2.8964219999999998</v>
      </c>
      <c r="AV2" s="61">
        <v>697.03125</v>
      </c>
      <c r="AW2" s="61">
        <v>106.40376999999999</v>
      </c>
      <c r="AX2" s="61">
        <v>0.33141219999999999</v>
      </c>
      <c r="AY2" s="61">
        <v>2.4280455000000001</v>
      </c>
      <c r="AZ2" s="61">
        <v>454.40836000000002</v>
      </c>
      <c r="BA2" s="61">
        <v>92.844504999999998</v>
      </c>
      <c r="BB2" s="61">
        <v>25.682877999999999</v>
      </c>
      <c r="BC2" s="61">
        <v>27.515127</v>
      </c>
      <c r="BD2" s="61">
        <v>39.601080000000003</v>
      </c>
      <c r="BE2" s="61">
        <v>3.4107310000000002</v>
      </c>
      <c r="BF2" s="61">
        <v>21.943207000000001</v>
      </c>
      <c r="BG2" s="61">
        <v>6.9387240000000003E-3</v>
      </c>
      <c r="BH2" s="61">
        <v>5.9659722999999998E-2</v>
      </c>
      <c r="BI2" s="61">
        <v>4.5338917999999999E-2</v>
      </c>
      <c r="BJ2" s="61">
        <v>0.20965639</v>
      </c>
      <c r="BK2" s="61">
        <v>5.3374800000000001E-4</v>
      </c>
      <c r="BL2" s="61">
        <v>0.34213700000000002</v>
      </c>
      <c r="BM2" s="61">
        <v>2.3905558999999998</v>
      </c>
      <c r="BN2" s="61">
        <v>0.52419380000000004</v>
      </c>
      <c r="BO2" s="61">
        <v>47.531303000000001</v>
      </c>
      <c r="BP2" s="61">
        <v>5.3311185999999999</v>
      </c>
      <c r="BQ2" s="61">
        <v>16.594975000000002</v>
      </c>
      <c r="BR2" s="61">
        <v>61.726329999999997</v>
      </c>
      <c r="BS2" s="61">
        <v>53.255116000000001</v>
      </c>
      <c r="BT2" s="61">
        <v>7.4380044999999999</v>
      </c>
      <c r="BU2" s="61">
        <v>0.52517829999999999</v>
      </c>
      <c r="BV2" s="61">
        <v>3.0377940999999999E-2</v>
      </c>
      <c r="BW2" s="61">
        <v>0.51229184999999999</v>
      </c>
      <c r="BX2" s="61">
        <v>1.0049676000000001</v>
      </c>
      <c r="BY2" s="61">
        <v>0.19426201000000001</v>
      </c>
      <c r="BZ2" s="61">
        <v>2.1912310000000001E-3</v>
      </c>
      <c r="CA2" s="61">
        <v>1.1969491999999999</v>
      </c>
      <c r="CB2" s="61">
        <v>1.4997392999999999E-2</v>
      </c>
      <c r="CC2" s="61">
        <v>0.29165772000000001</v>
      </c>
      <c r="CD2" s="61">
        <v>1.4986699000000001</v>
      </c>
      <c r="CE2" s="61">
        <v>0.24255793</v>
      </c>
      <c r="CF2" s="61">
        <v>0.16260631</v>
      </c>
      <c r="CG2" s="61">
        <v>2.4750000000000001E-7</v>
      </c>
      <c r="CH2" s="61">
        <v>3.8419780000000001E-2</v>
      </c>
      <c r="CI2" s="61">
        <v>6.3705669999999997E-3</v>
      </c>
      <c r="CJ2" s="61">
        <v>3.4575095</v>
      </c>
      <c r="CK2" s="61">
        <v>5.1462725000000001E-2</v>
      </c>
      <c r="CL2" s="61">
        <v>4.3367743000000001</v>
      </c>
      <c r="CM2" s="61">
        <v>1.9390974999999999</v>
      </c>
      <c r="CN2" s="61">
        <v>4006.6106</v>
      </c>
      <c r="CO2" s="61">
        <v>7125.1885000000002</v>
      </c>
      <c r="CP2" s="61">
        <v>5901.6293999999998</v>
      </c>
      <c r="CQ2" s="61">
        <v>1408.3721</v>
      </c>
      <c r="CR2" s="61">
        <v>826.44069999999999</v>
      </c>
      <c r="CS2" s="61">
        <v>351.976</v>
      </c>
      <c r="CT2" s="61">
        <v>4362.2606999999998</v>
      </c>
      <c r="CU2" s="61">
        <v>3205.0698000000002</v>
      </c>
      <c r="CV2" s="61">
        <v>1068.6953000000001</v>
      </c>
      <c r="CW2" s="61">
        <v>3798.4479999999999</v>
      </c>
      <c r="CX2" s="61">
        <v>1139.1158</v>
      </c>
      <c r="CY2" s="61">
        <v>4120.5519999999997</v>
      </c>
      <c r="CZ2" s="61">
        <v>2616.9697000000001</v>
      </c>
      <c r="DA2" s="61">
        <v>7311.9129999999996</v>
      </c>
      <c r="DB2" s="61">
        <v>5076.8239999999996</v>
      </c>
      <c r="DC2" s="61">
        <v>12432.733</v>
      </c>
      <c r="DD2" s="61">
        <v>19358.849999999999</v>
      </c>
      <c r="DE2" s="61">
        <v>4374.2754000000004</v>
      </c>
      <c r="DF2" s="61">
        <v>5599.3022000000001</v>
      </c>
      <c r="DG2" s="61">
        <v>4781.9480000000003</v>
      </c>
      <c r="DH2" s="61">
        <v>123.414185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92.844504999999998</v>
      </c>
      <c r="B6">
        <f>BB2</f>
        <v>25.682877999999999</v>
      </c>
      <c r="C6">
        <f>BC2</f>
        <v>27.515127</v>
      </c>
      <c r="D6">
        <f>BD2</f>
        <v>39.601080000000003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17932</v>
      </c>
      <c r="C2" s="56">
        <f ca="1">YEAR(TODAY())-YEAR(B2)+IF(TODAY()&gt;=DATE(YEAR(TODAY()),MONTH(B2),DAY(B2)),0,-1)</f>
        <v>72</v>
      </c>
      <c r="E2" s="52">
        <v>165</v>
      </c>
      <c r="F2" s="53" t="s">
        <v>39</v>
      </c>
      <c r="G2" s="52">
        <v>63.6</v>
      </c>
      <c r="H2" s="51" t="s">
        <v>41</v>
      </c>
      <c r="I2" s="72">
        <f>ROUND(G3/E3^2,1)</f>
        <v>23.4</v>
      </c>
    </row>
    <row r="3" spans="1:9" x14ac:dyDescent="0.3">
      <c r="E3" s="51">
        <f>E2/100</f>
        <v>1.65</v>
      </c>
      <c r="F3" s="51" t="s">
        <v>40</v>
      </c>
      <c r="G3" s="51">
        <f>G2</f>
        <v>63.6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44439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노병현, ID : H2300003)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02일 14:47:22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44439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72</v>
      </c>
      <c r="G12" s="94"/>
      <c r="H12" s="94"/>
      <c r="I12" s="94"/>
      <c r="K12" s="123">
        <f>'개인정보 및 신체계측 입력'!E2</f>
        <v>165</v>
      </c>
      <c r="L12" s="124"/>
      <c r="M12" s="117">
        <f>'개인정보 및 신체계측 입력'!G2</f>
        <v>63.6</v>
      </c>
      <c r="N12" s="118"/>
      <c r="O12" s="113" t="s">
        <v>271</v>
      </c>
      <c r="P12" s="107"/>
      <c r="Q12" s="90">
        <f>'개인정보 및 신체계측 입력'!I2</f>
        <v>23.4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노병현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58.158000000000001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19.638999999999999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22.202000000000002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0.6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0.7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1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21.3</v>
      </c>
      <c r="L71" s="36" t="s">
        <v>53</v>
      </c>
      <c r="M71" s="36">
        <f>ROUND('DRIs DATA'!K8,1)</f>
        <v>4.2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99.63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233.81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223.82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145.63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123.73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450.52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247.19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2000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2021-12-02T05:58:23Z</dcterms:modified>
</cp:coreProperties>
</file>