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<sst xmlns="http://schemas.openxmlformats.org/spreadsheetml/2006/main" count="692" uniqueCount="339">
  <si>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</si>
  <si>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</si>
  <si>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</si>
  <si>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</si>
  <si>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</si>
  <si>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</si>
  <si>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</si>
  <si>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</si>
  <si>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</si>
  <si>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</si>
  <si>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</si>
  <si>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</si>
  <si>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</si>
  <si>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</si>
  <si>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</si>
  <si>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</si>
  <si>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</si>
  <si>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</si>
  <si>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</si>
  <si>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</si>
  <si>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</si>
  <si>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</si>
  <si>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</si>
  <si>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</si>
  <si>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</si>
  <si>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</si>
  <si>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</si>
  <si>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</si>
  <si>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</si>
  <si>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</si>
  <si>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</si>
  <si>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</si>
  <si>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</si>
  <si>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</si>
  <si>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</si>
  <si>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</si>
  <si>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</si>
  <si>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</si>
  <si>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</si>
  <si>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</si>
  <si>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</si>
  <si>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</si>
  <si>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</si>
  <si>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</si>
  <si>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</si>
  <si>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</si>
  <si>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</si>
  <si>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</si>
  <si>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</si>
  <si>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</si>
  <si>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</si>
  <si>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</si>
  <si>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</si>
  <si>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</si>
  <si>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</si>
  <si>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</si>
  <si>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</si>
  <si>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</si>
  <si>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</si>
  <si>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</si>
  <si>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</si>
  <si>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</si>
  <si>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</si>
  <si>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</si>
  <si>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</si>
  <si>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</si>
  <si>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</si>
  <si>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</si>
  <si>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</si>
  <si>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</si>
  <si>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</si>
  <si>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</si>
  <si>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</si>
  <si>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</si>
  <si>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</si>
  <si>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</si>
  <si>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</si>
  <si>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</si>
  <si>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</si>
  <si>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</si>
  <si>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</si>
  <si>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</si>
  <si>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</si>
  <si>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</si>
  <si>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</si>
  <si>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</si>
  <si>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</si>
  <si>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</si>
  <si>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</si>
  <si>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</si>
  <si>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</si>
  <si>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</si>
  <si>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</si>
  <si>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</si>
  <si>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</si>
  <si>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</si>
  <si>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</si>
  <si>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</si>
  <si>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</si>
  <si>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</si>
  <si>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</si>
  <si>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</si>
  <si>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</si>
  <si>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</si>
  <si>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</si>
  <si>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</si>
  <si>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</si>
  <si>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</si>
  <si>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</si>
  <si>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</si>
  <si>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</si>
  <si>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</si>
  <si>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</si>
  <si>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</si>
  <si>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</si>
  <si>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</si>
  <si>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</si>
  <si>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</si>
  <si>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</si>
  <si>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</si>
  <si>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</si>
  <si>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</si>
  <si>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</si>
  <si>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</si>
  <si>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</si>
  <si>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</si>
  <si>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</si>
  <si>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</si>
  <si>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</si>
  <si>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</si>
  <si>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</si>
  <si>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</si>
  <si>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</si>
  <si>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</si>
  <si>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</si>
  <si>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</si>
  <si>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</si>
  <si>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</si>
  <si>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</si>
  <si>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</si>
  <si>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</si>
  <si>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</si>
  <si>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</si>
  <si>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</si>
  <si>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</si>
  <si>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</si>
  <si>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</si>
  <si>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</si>
  <si>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</si>
  <si>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</si>
  <si>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</si>
  <si>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</si>
  <si>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</si>
  <si>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</si>
  <si>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</si>
  <si>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</si>
  <si>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</si>
  <si>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</si>
  <si>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</si>
  <si>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</si>
  <si>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</si>
  <si>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</si>
  <si>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</si>
  <si>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</si>
  <si>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</si>
  <si>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</si>
  <si>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</si>
  <si>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</si>
  <si>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</si>
  <si>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</si>
  <si>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</si>
  <si>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</si>
  <si>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</si>
  <si>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</si>
  <si>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</si>
  <si>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</si>
  <si>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</si>
  <si>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</si>
  <si>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</si>
  <si>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</si>
  <si>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</si>
  <si>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</si>
  <si>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</si>
  <si>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</si>
  <si>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</si>
  <si>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</si>
  <si>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</si>
  <si>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</si>
  <si>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</si>
  <si>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</si>
  <si>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</si>
  <si>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</si>
  <si>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</si>
  <si>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</si>
  <si>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</si>
  <si>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</si>
  <si>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</si>
  <si>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</si>
  <si>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</si>
  <si>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</si>
  <si>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</si>
  <si>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</si>
  <si>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</si>
  <si>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</si>
  <si>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</si>
  <si>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</si>
  <si>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</si>
  <si>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</si>
  <si>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</si>
  <si>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</si>
  <si>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</si>
  <si>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</si>
  <si>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</si>
  <si>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</si>
  <si>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</si>
  <si>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</si>
  <si>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</si>
  <si>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</si>
  <si>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</si>
  <si>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</si>
  <si>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</si>
  <si>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</si>
  <si>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</si>
  <si>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</si>
  <si>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</si>
  <si>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</si>
  <si>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</si>
  <si>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</si>
  <si>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</si>
  <si>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</si>
  <si>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</si>
  <si>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</si>
  <si>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</si>
  <si>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</si>
  <si>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</si>
  <si>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</si>
  <si>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</si>
  <si>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</si>
  <si>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</si>
  <si>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</si>
  <si>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</si>
  <si>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</si>
  <si>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</si>
  <si>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</si>
  <si>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</si>
  <si>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</si>
  <si>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</si>
  <si>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</si>
  <si>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</si>
  <si>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</si>
  <si>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</si>
  <si>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</si>
  <si>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</si>
  <si>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</si>
  <si>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</si>
  <si>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</si>
  <si>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</si>
  <si>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</si>
  <si>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</si>
  <si>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</si>
  <si>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</si>
  <si>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</si>
  <si>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</si>
  <si>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</si>
  <si>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</si>
  <si>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</si>
  <si>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</si>
  <si>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</si>
  <si>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</si>
  <si>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</si>
  <si>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</si>
  <si>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</si>
  <si>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</si>
  <si>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</si>
  <si>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</si>
  <si>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</si>
  <si>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</si>
  <si>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</si>
  <si>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</si>
  <si>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</si>
  <si>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</si>
  <si>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</si>
  <si>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</si>
  <si>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</si>
  <si>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</si>
  <si>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</si>
  <si>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</si>
  <si>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</si>
  <si>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</si>
  <si>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</si>
  <si>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</si>
  <si>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리보플라빈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</si>
  <si>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</si>
  <si>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</si>
  <si>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</si>
  <si>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</si>
  <si>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</si>
  <si>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</si>
  <si>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</si>
  <si>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</si>
  <si>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</si>
  <si>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</si>
  <si>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</si>
  <si>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</si>
  <si>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</si>
  <si>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</si>
  <si>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</si>
  <si>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</si>
  <si>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</si>
  <si>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셀레늄</t>
    <phoneticPr fontId="1" type="noConversion"/>
  </si>
  <si>
    <t>불포화지방산</t>
    <phoneticPr fontId="1" type="noConversion"/>
  </si>
  <si>
    <t>충분섭취량</t>
    <phoneticPr fontId="1" type="noConversion"/>
  </si>
  <si>
    <t>수용성 비타민</t>
    <phoneticPr fontId="1" type="noConversion"/>
  </si>
  <si>
    <t>판토텐산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</si>
  <si>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</si>
  <si>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</si>
  <si>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</si>
  <si>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출력시각</t>
    <phoneticPr fontId="1" type="noConversion"/>
  </si>
  <si>
    <t>M</t>
  </si>
  <si>
    <t>n-6불포화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</si>
  <si>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</si>
  <si>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</si>
  <si>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</si>
  <si>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식이섬유</t>
    <phoneticPr fontId="1" type="noConversion"/>
  </si>
  <si>
    <t>적정비율(최소)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</si>
  <si>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</si>
  <si>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</si>
  <si>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</si>
  <si>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</si>
  <si>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</si>
  <si>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칼슘</t>
    <phoneticPr fontId="1" type="noConversion"/>
  </si>
  <si>
    <t>나트륨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</si>
  <si>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</si>
  <si>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</si>
  <si>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</si>
  <si>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(설문지 : FFQ 95문항 설문지, 사용자 : 주재현, ID : H2300004)</t>
  </si>
  <si>
    <t>2021년 12월 02일 14:48:05</t>
  </si>
  <si>
    <t>H2300004</t>
  </si>
  <si>
    <t>주재현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</si>
</sst>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124.49493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1112"/>
        <c:axId val="559233072"/>
      </c:barChart>
      <c:catAx>
        <c:axId val="55923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3072"/>
        <c:crosses val="autoZero"/>
        <c:auto val="1"/>
        <c:lblAlgn val="ctr"/>
        <c:lblOffset val="100"/>
        <c:noMultiLvlLbl val="0"/>
      </c:catAx>
      <c:valAx>
        <c:axId val="55923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3.5311037999999999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1560"/>
        <c:axId val="620869008"/>
      </c:barChart>
      <c:catAx>
        <c:axId val="62086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9008"/>
        <c:crosses val="autoZero"/>
        <c:auto val="1"/>
        <c:lblAlgn val="ctr"/>
        <c:lblOffset val="100"/>
        <c:noMultiLvlLbl val="0"/>
      </c:catAx>
      <c:valAx>
        <c:axId val="62086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0.72329485000000004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1952"/>
        <c:axId val="620866656"/>
      </c:barChart>
      <c:catAx>
        <c:axId val="6208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6656"/>
        <c:crosses val="autoZero"/>
        <c:auto val="1"/>
        <c:lblAlgn val="ctr"/>
        <c:lblOffset val="100"/>
        <c:noMultiLvlLbl val="0"/>
      </c:catAx>
      <c:valAx>
        <c:axId val="62086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2028.8632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7048"/>
        <c:axId val="620862344"/>
      </c:barChart>
      <c:catAx>
        <c:axId val="62086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2344"/>
        <c:crosses val="autoZero"/>
        <c:auto val="1"/>
        <c:lblAlgn val="ctr"/>
        <c:lblOffset val="100"/>
        <c:noMultiLvlLbl val="0"/>
      </c:catAx>
      <c:valAx>
        <c:axId val="62086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5310.3689999999997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70576"/>
        <c:axId val="620862736"/>
      </c:barChart>
      <c:catAx>
        <c:axId val="6208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2736"/>
        <c:crosses val="autoZero"/>
        <c:auto val="1"/>
        <c:lblAlgn val="ctr"/>
        <c:lblOffset val="100"/>
        <c:noMultiLvlLbl val="0"/>
      </c:catAx>
      <c:valAx>
        <c:axId val="620862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118.13047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9400"/>
        <c:axId val="620863520"/>
      </c:barChart>
      <c:catAx>
        <c:axId val="6208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3520"/>
        <c:crosses val="autoZero"/>
        <c:auto val="1"/>
        <c:lblAlgn val="ctr"/>
        <c:lblOffset val="100"/>
        <c:noMultiLvlLbl val="0"/>
      </c:catAx>
      <c:valAx>
        <c:axId val="62086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177.37033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9792"/>
        <c:axId val="620860384"/>
      </c:barChart>
      <c:catAx>
        <c:axId val="6208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0384"/>
        <c:crosses val="autoZero"/>
        <c:auto val="1"/>
        <c:lblAlgn val="ctr"/>
        <c:lblOffset val="100"/>
        <c:noMultiLvlLbl val="0"/>
      </c:catAx>
      <c:valAx>
        <c:axId val="62086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19.161324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58424"/>
        <c:axId val="620859208"/>
      </c:barChart>
      <c:catAx>
        <c:axId val="6208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59208"/>
        <c:crosses val="autoZero"/>
        <c:auto val="1"/>
        <c:lblAlgn val="ctr"/>
        <c:lblOffset val="100"/>
        <c:noMultiLvlLbl val="0"/>
      </c:catAx>
      <c:valAx>
        <c:axId val="620859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1113.0405000000001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59992"/>
        <c:axId val="620864304"/>
      </c:barChart>
      <c:catAx>
        <c:axId val="6208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4304"/>
        <c:crosses val="autoZero"/>
        <c:auto val="1"/>
        <c:lblAlgn val="ctr"/>
        <c:lblOffset val="100"/>
        <c:noMultiLvlLbl val="0"/>
      </c:catAx>
      <c:valAx>
        <c:axId val="620864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1.8546771E-2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465272"/>
        <c:axId val="552628384"/>
      </c:barChart>
      <c:catAx>
        <c:axId val="54046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8384"/>
        <c:crosses val="autoZero"/>
        <c:auto val="1"/>
        <c:lblAlgn val="ctr"/>
        <c:lblOffset val="100"/>
        <c:noMultiLvlLbl val="0"/>
      </c:catAx>
      <c:valAx>
        <c:axId val="55262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46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6.7825474999999997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467320"/>
        <c:axId val="617082176"/>
      </c:barChart>
      <c:catAx>
        <c:axId val="53946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2176"/>
        <c:crosses val="autoZero"/>
        <c:auto val="1"/>
        <c:lblAlgn val="ctr"/>
        <c:lblOffset val="100"/>
        <c:noMultiLvlLbl val="0"/>
      </c:catAx>
      <c:valAx>
        <c:axId val="617082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4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46.796019999999999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0720"/>
        <c:axId val="559226800"/>
      </c:barChart>
      <c:catAx>
        <c:axId val="55923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26800"/>
        <c:crosses val="autoZero"/>
        <c:auto val="1"/>
        <c:lblAlgn val="ctr"/>
        <c:lblOffset val="100"/>
        <c:noMultiLvlLbl val="0"/>
      </c:catAx>
      <c:valAx>
        <c:axId val="559226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327.65069999999997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1784"/>
        <c:axId val="617070024"/>
      </c:barChart>
      <c:catAx>
        <c:axId val="61708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0024"/>
        <c:crosses val="autoZero"/>
        <c:auto val="1"/>
        <c:lblAlgn val="ctr"/>
        <c:lblOffset val="100"/>
        <c:noMultiLvlLbl val="0"/>
      </c:catAx>
      <c:valAx>
        <c:axId val="61707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163.21985000000001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4728"/>
        <c:axId val="617073552"/>
      </c:barChart>
      <c:catAx>
        <c:axId val="61707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3552"/>
        <c:crosses val="autoZero"/>
        <c:auto val="1"/>
        <c:lblAlgn val="ctr"/>
        <c:lblOffset val="100"/>
        <c:noMultiLvlLbl val="0"/>
      </c:catAx>
      <c:valAx>
        <c:axId val="61707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4.4050000000000002</c:v>
                </c:pt>
                <c:pt idx="1">
                  <c:v>14.878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075120"/>
        <c:axId val="617074336"/>
      </c:barChart>
      <c:catAx>
        <c:axId val="61707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4336"/>
        <c:crosses val="autoZero"/>
        <c:auto val="1"/>
        <c:lblAlgn val="ctr"/>
        <c:lblOffset val="100"/>
        <c:noMultiLvlLbl val="0"/>
      </c:catAx>
      <c:valAx>
        <c:axId val="61707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13.208026</c:v>
                </c:pt>
                <c:pt idx="1">
                  <c:v>17.089269999999999</c:v>
                </c:pt>
                <c:pt idx="2">
                  <c:v>19.314782999999998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1119.6093000000001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6296"/>
        <c:axId val="617076688"/>
      </c:barChart>
      <c:catAx>
        <c:axId val="61707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6688"/>
        <c:crosses val="autoZero"/>
        <c:auto val="1"/>
        <c:lblAlgn val="ctr"/>
        <c:lblOffset val="100"/>
        <c:noMultiLvlLbl val="0"/>
      </c:catAx>
      <c:valAx>
        <c:axId val="617076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31.747897999999999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7080"/>
        <c:axId val="617079432"/>
      </c:barChart>
      <c:catAx>
        <c:axId val="61707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9432"/>
        <c:crosses val="autoZero"/>
        <c:auto val="1"/>
        <c:lblAlgn val="ctr"/>
        <c:lblOffset val="100"/>
        <c:noMultiLvlLbl val="0"/>
      </c:catAx>
      <c:valAx>
        <c:axId val="61707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77.778000000000006</c:v>
                </c:pt>
                <c:pt idx="1">
                  <c:v>8.1259999999999994</c:v>
                </c:pt>
                <c:pt idx="2">
                  <c:v>14.095000000000001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073944"/>
        <c:axId val="617073160"/>
      </c:barChart>
      <c:catAx>
        <c:axId val="61707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3160"/>
        <c:crosses val="autoZero"/>
        <c:auto val="1"/>
        <c:lblAlgn val="ctr"/>
        <c:lblOffset val="100"/>
        <c:noMultiLvlLbl val="0"/>
      </c:catAx>
      <c:valAx>
        <c:axId val="61707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3918.6750000000002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8256"/>
        <c:axId val="617080608"/>
      </c:barChart>
      <c:catAx>
        <c:axId val="61707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0608"/>
        <c:crosses val="autoZero"/>
        <c:auto val="1"/>
        <c:lblAlgn val="ctr"/>
        <c:lblOffset val="100"/>
        <c:noMultiLvlLbl val="0"/>
      </c:catAx>
      <c:valAx>
        <c:axId val="61708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190.46648999999999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0808"/>
        <c:axId val="617079040"/>
      </c:barChart>
      <c:catAx>
        <c:axId val="61707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9040"/>
        <c:crosses val="autoZero"/>
        <c:auto val="1"/>
        <c:lblAlgn val="ctr"/>
        <c:lblOffset val="100"/>
        <c:noMultiLvlLbl val="0"/>
      </c:catAx>
      <c:valAx>
        <c:axId val="617079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771.74994000000004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1200"/>
        <c:axId val="617080216"/>
      </c:barChart>
      <c:catAx>
        <c:axId val="61707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0216"/>
        <c:crosses val="autoZero"/>
        <c:auto val="1"/>
        <c:lblAlgn val="ctr"/>
        <c:lblOffset val="100"/>
        <c:noMultiLvlLbl val="0"/>
      </c:catAx>
      <c:valAx>
        <c:axId val="61708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3.2396517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1896"/>
        <c:axId val="559235032"/>
      </c:barChart>
      <c:catAx>
        <c:axId val="55923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5032"/>
        <c:crosses val="autoZero"/>
        <c:auto val="1"/>
        <c:lblAlgn val="ctr"/>
        <c:lblOffset val="100"/>
        <c:noMultiLvlLbl val="0"/>
      </c:catAx>
      <c:valAx>
        <c:axId val="55923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11752.534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71592"/>
        <c:axId val="617071984"/>
      </c:barChart>
      <c:catAx>
        <c:axId val="61707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71984"/>
        <c:crosses val="autoZero"/>
        <c:auto val="1"/>
        <c:lblAlgn val="ctr"/>
        <c:lblOffset val="100"/>
        <c:noMultiLvlLbl val="0"/>
      </c:catAx>
      <c:valAx>
        <c:axId val="61707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7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26.777889999999999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2960"/>
        <c:axId val="617084528"/>
      </c:barChart>
      <c:catAx>
        <c:axId val="61708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4528"/>
        <c:crosses val="autoZero"/>
        <c:auto val="1"/>
        <c:lblAlgn val="ctr"/>
        <c:lblOffset val="100"/>
        <c:noMultiLvlLbl val="0"/>
      </c:catAx>
      <c:valAx>
        <c:axId val="61708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3.2469225000000002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85312"/>
        <c:axId val="617083744"/>
      </c:barChart>
      <c:catAx>
        <c:axId val="6170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83744"/>
        <c:crosses val="autoZero"/>
        <c:auto val="1"/>
        <c:lblAlgn val="ctr"/>
        <c:lblOffset val="100"/>
        <c:noMultiLvlLbl val="0"/>
      </c:catAx>
      <c:valAx>
        <c:axId val="6170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600.81920000000002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2680"/>
        <c:axId val="559233856"/>
      </c:barChart>
      <c:catAx>
        <c:axId val="55923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3856"/>
        <c:crosses val="autoZero"/>
        <c:auto val="1"/>
        <c:lblAlgn val="ctr"/>
        <c:lblOffset val="100"/>
        <c:noMultiLvlLbl val="0"/>
      </c:catAx>
      <c:valAx>
        <c:axId val="55923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2.7081412999999999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4640"/>
        <c:axId val="559235424"/>
      </c:barChart>
      <c:catAx>
        <c:axId val="55923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5424"/>
        <c:crosses val="autoZero"/>
        <c:auto val="1"/>
        <c:lblAlgn val="ctr"/>
        <c:lblOffset val="100"/>
        <c:noMultiLvlLbl val="0"/>
      </c:catAx>
      <c:valAx>
        <c:axId val="559235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27.091273999999999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35816"/>
        <c:axId val="559229544"/>
      </c:barChart>
      <c:catAx>
        <c:axId val="55923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29544"/>
        <c:crosses val="autoZero"/>
        <c:auto val="1"/>
        <c:lblAlgn val="ctr"/>
        <c:lblOffset val="100"/>
        <c:noMultiLvlLbl val="0"/>
      </c:catAx>
      <c:valAx>
        <c:axId val="55922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3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3.2469225000000002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229936"/>
        <c:axId val="559236992"/>
      </c:barChart>
      <c:catAx>
        <c:axId val="55922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236992"/>
        <c:crosses val="autoZero"/>
        <c:auto val="1"/>
        <c:lblAlgn val="ctr"/>
        <c:lblOffset val="100"/>
        <c:noMultiLvlLbl val="0"/>
      </c:catAx>
      <c:valAx>
        <c:axId val="55923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22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1002.99945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4696"/>
        <c:axId val="620867832"/>
      </c:barChart>
      <c:catAx>
        <c:axId val="62086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7832"/>
        <c:crosses val="autoZero"/>
        <c:auto val="1"/>
        <c:lblAlgn val="ctr"/>
        <c:lblOffset val="100"/>
        <c:noMultiLvlLbl val="0"/>
      </c:catAx>
      <c:valAx>
        <c:axId val="62086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10.88809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0865480"/>
        <c:axId val="620861168"/>
      </c:barChart>
      <c:catAx>
        <c:axId val="6208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0861168"/>
        <c:crosses val="autoZero"/>
        <c:auto val="1"/>
        <c:lblAlgn val="ctr"/>
        <c:lblOffset val="100"/>
        <c:noMultiLvlLbl val="0"/>
      </c:catAx>
      <c:valAx>
        <c:axId val="62086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086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주재현, ID : H2300004)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02일 14:48:05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3918.6750000000002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124.49493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46.796019999999999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77.778000000000006</v>
      </c>
      <c r="G8" s="59">
        <f>'DRIs DATA 입력'!G8</f>
        <v>8.1259999999999994</v>
      </c>
      <c r="H8" s="59">
        <f>'DRIs DATA 입력'!H8</f>
        <v>14.095000000000001</v>
      </c>
      <c r="I8" s="46"/>
      <c r="J8" s="59" t="s">
        <v>216</v>
      </c>
      <c r="K8" s="59">
        <f>'DRIs DATA 입력'!K8</f>
        <v>4.4050000000000002</v>
      </c>
      <c r="L8" s="59">
        <f>'DRIs DATA 입력'!L8</f>
        <v>14.878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1119.6093000000001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31.747897999999999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3.2396517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600.81920000000002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190.46648999999999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3.4820696999999998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2.7081412999999999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27.091273999999999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3.2469225000000002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1002.99945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10.88809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3.5311037999999999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0.72329485000000004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771.74994000000004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2028.8632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11752.534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5310.3689999999997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118.13047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177.37033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26.777889999999999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19.161324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1113.0405000000001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1.8546771E-2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6.7825474999999997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327.65069999999997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163.21985000000001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4" sqref="F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335</v>
      </c>
      <c r="G1" s="62" t="s">
        <v>317</v>
      </c>
      <c r="H1" s="61" t="s">
        <v>336</v>
      </c>
    </row>
    <row r="3" spans="1:27" x14ac:dyDescent="0.3">
      <c r="A3" s="68" t="s">
        <v>301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310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323</v>
      </c>
      <c r="V4" s="67"/>
      <c r="W4" s="67"/>
      <c r="X4" s="67"/>
      <c r="Y4" s="67"/>
      <c r="Z4" s="67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319</v>
      </c>
      <c r="N5" s="65"/>
      <c r="O5" s="65" t="s">
        <v>283</v>
      </c>
      <c r="P5" s="65" t="s">
        <v>284</v>
      </c>
      <c r="Q5" s="65" t="s">
        <v>311</v>
      </c>
      <c r="R5" s="65" t="s">
        <v>285</v>
      </c>
      <c r="S5" s="65" t="s">
        <v>280</v>
      </c>
      <c r="U5" s="65"/>
      <c r="V5" s="65" t="s">
        <v>283</v>
      </c>
      <c r="W5" s="65" t="s">
        <v>284</v>
      </c>
      <c r="X5" s="65" t="s">
        <v>311</v>
      </c>
      <c r="Y5" s="65" t="s">
        <v>285</v>
      </c>
      <c r="Z5" s="65" t="s">
        <v>280</v>
      </c>
    </row>
    <row r="6" spans="1:27" x14ac:dyDescent="0.3">
      <c r="A6" s="65" t="s">
        <v>277</v>
      </c>
      <c r="B6" s="65">
        <v>2200</v>
      </c>
      <c r="C6" s="65">
        <v>3918.6750000000002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320</v>
      </c>
      <c r="O6" s="65">
        <v>50</v>
      </c>
      <c r="P6" s="65">
        <v>60</v>
      </c>
      <c r="Q6" s="65">
        <v>0</v>
      </c>
      <c r="R6" s="65">
        <v>0</v>
      </c>
      <c r="S6" s="65">
        <v>124.49493</v>
      </c>
      <c r="U6" s="65" t="s">
        <v>321</v>
      </c>
      <c r="V6" s="65">
        <v>0</v>
      </c>
      <c r="W6" s="65">
        <v>0</v>
      </c>
      <c r="X6" s="65">
        <v>25</v>
      </c>
      <c r="Y6" s="65">
        <v>0</v>
      </c>
      <c r="Z6" s="65">
        <v>46.796019999999999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77.778000000000006</v>
      </c>
      <c r="G8" s="65">
        <v>8.1259999999999994</v>
      </c>
      <c r="H8" s="65">
        <v>14.095000000000001</v>
      </c>
      <c r="J8" s="65" t="s">
        <v>287</v>
      </c>
      <c r="K8" s="65">
        <v>4.4050000000000002</v>
      </c>
      <c r="L8" s="65">
        <v>14.878</v>
      </c>
    </row>
    <row r="13" spans="1:27" x14ac:dyDescent="0.3">
      <c r="A13" s="66" t="s">
        <v>322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288</v>
      </c>
      <c r="B14" s="67"/>
      <c r="C14" s="67"/>
      <c r="D14" s="67"/>
      <c r="E14" s="67"/>
      <c r="F14" s="67"/>
      <c r="H14" s="67" t="s">
        <v>289</v>
      </c>
      <c r="I14" s="67"/>
      <c r="J14" s="67"/>
      <c r="K14" s="67"/>
      <c r="L14" s="67"/>
      <c r="M14" s="67"/>
      <c r="O14" s="67" t="s">
        <v>302</v>
      </c>
      <c r="P14" s="67"/>
      <c r="Q14" s="67"/>
      <c r="R14" s="67"/>
      <c r="S14" s="67"/>
      <c r="T14" s="67"/>
      <c r="V14" s="67" t="s">
        <v>303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311</v>
      </c>
      <c r="E15" s="65" t="s">
        <v>285</v>
      </c>
      <c r="F15" s="65" t="s">
        <v>280</v>
      </c>
      <c r="H15" s="65"/>
      <c r="I15" s="65" t="s">
        <v>283</v>
      </c>
      <c r="J15" s="65" t="s">
        <v>284</v>
      </c>
      <c r="K15" s="65" t="s">
        <v>311</v>
      </c>
      <c r="L15" s="65" t="s">
        <v>285</v>
      </c>
      <c r="M15" s="65" t="s">
        <v>280</v>
      </c>
      <c r="O15" s="65"/>
      <c r="P15" s="65" t="s">
        <v>283</v>
      </c>
      <c r="Q15" s="65" t="s">
        <v>284</v>
      </c>
      <c r="R15" s="65" t="s">
        <v>311</v>
      </c>
      <c r="S15" s="65" t="s">
        <v>285</v>
      </c>
      <c r="T15" s="65" t="s">
        <v>280</v>
      </c>
      <c r="V15" s="65"/>
      <c r="W15" s="65" t="s">
        <v>283</v>
      </c>
      <c r="X15" s="65" t="s">
        <v>284</v>
      </c>
      <c r="Y15" s="65" t="s">
        <v>311</v>
      </c>
      <c r="Z15" s="65" t="s">
        <v>285</v>
      </c>
      <c r="AA15" s="65" t="s">
        <v>280</v>
      </c>
    </row>
    <row r="16" spans="1:27" x14ac:dyDescent="0.3">
      <c r="A16" s="65" t="s">
        <v>325</v>
      </c>
      <c r="B16" s="65">
        <v>530</v>
      </c>
      <c r="C16" s="65">
        <v>750</v>
      </c>
      <c r="D16" s="65">
        <v>0</v>
      </c>
      <c r="E16" s="65">
        <v>3000</v>
      </c>
      <c r="F16" s="65">
        <v>1119.6093000000001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31.747897999999999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3.2396517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600.81920000000002</v>
      </c>
    </row>
    <row r="23" spans="1:62" x14ac:dyDescent="0.3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290</v>
      </c>
      <c r="B24" s="67"/>
      <c r="C24" s="67"/>
      <c r="D24" s="67"/>
      <c r="E24" s="67"/>
      <c r="F24" s="67"/>
      <c r="H24" s="67" t="s">
        <v>304</v>
      </c>
      <c r="I24" s="67"/>
      <c r="J24" s="67"/>
      <c r="K24" s="67"/>
      <c r="L24" s="67"/>
      <c r="M24" s="67"/>
      <c r="O24" s="67" t="s">
        <v>291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305</v>
      </c>
      <c r="AD24" s="67"/>
      <c r="AE24" s="67"/>
      <c r="AF24" s="67"/>
      <c r="AG24" s="67"/>
      <c r="AH24" s="67"/>
      <c r="AJ24" s="67" t="s">
        <v>327</v>
      </c>
      <c r="AK24" s="67"/>
      <c r="AL24" s="67"/>
      <c r="AM24" s="67"/>
      <c r="AN24" s="67"/>
      <c r="AO24" s="67"/>
      <c r="AQ24" s="67" t="s">
        <v>328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329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284</v>
      </c>
      <c r="D25" s="65" t="s">
        <v>311</v>
      </c>
      <c r="E25" s="65" t="s">
        <v>285</v>
      </c>
      <c r="F25" s="65" t="s">
        <v>280</v>
      </c>
      <c r="H25" s="65"/>
      <c r="I25" s="65" t="s">
        <v>283</v>
      </c>
      <c r="J25" s="65" t="s">
        <v>284</v>
      </c>
      <c r="K25" s="65" t="s">
        <v>311</v>
      </c>
      <c r="L25" s="65" t="s">
        <v>285</v>
      </c>
      <c r="M25" s="65" t="s">
        <v>280</v>
      </c>
      <c r="O25" s="65"/>
      <c r="P25" s="65" t="s">
        <v>283</v>
      </c>
      <c r="Q25" s="65" t="s">
        <v>284</v>
      </c>
      <c r="R25" s="65" t="s">
        <v>311</v>
      </c>
      <c r="S25" s="65" t="s">
        <v>285</v>
      </c>
      <c r="T25" s="65" t="s">
        <v>280</v>
      </c>
      <c r="V25" s="65"/>
      <c r="W25" s="65" t="s">
        <v>283</v>
      </c>
      <c r="X25" s="65" t="s">
        <v>284</v>
      </c>
      <c r="Y25" s="65" t="s">
        <v>311</v>
      </c>
      <c r="Z25" s="65" t="s">
        <v>285</v>
      </c>
      <c r="AA25" s="65" t="s">
        <v>280</v>
      </c>
      <c r="AC25" s="65"/>
      <c r="AD25" s="65" t="s">
        <v>283</v>
      </c>
      <c r="AE25" s="65" t="s">
        <v>284</v>
      </c>
      <c r="AF25" s="65" t="s">
        <v>311</v>
      </c>
      <c r="AG25" s="65" t="s">
        <v>285</v>
      </c>
      <c r="AH25" s="65" t="s">
        <v>280</v>
      </c>
      <c r="AJ25" s="65"/>
      <c r="AK25" s="65" t="s">
        <v>283</v>
      </c>
      <c r="AL25" s="65" t="s">
        <v>284</v>
      </c>
      <c r="AM25" s="65" t="s">
        <v>311</v>
      </c>
      <c r="AN25" s="65" t="s">
        <v>285</v>
      </c>
      <c r="AO25" s="65" t="s">
        <v>280</v>
      </c>
      <c r="AQ25" s="65"/>
      <c r="AR25" s="65" t="s">
        <v>283</v>
      </c>
      <c r="AS25" s="65" t="s">
        <v>284</v>
      </c>
      <c r="AT25" s="65" t="s">
        <v>311</v>
      </c>
      <c r="AU25" s="65" t="s">
        <v>285</v>
      </c>
      <c r="AV25" s="65" t="s">
        <v>280</v>
      </c>
      <c r="AX25" s="65"/>
      <c r="AY25" s="65" t="s">
        <v>283</v>
      </c>
      <c r="AZ25" s="65" t="s">
        <v>284</v>
      </c>
      <c r="BA25" s="65" t="s">
        <v>311</v>
      </c>
      <c r="BB25" s="65" t="s">
        <v>285</v>
      </c>
      <c r="BC25" s="65" t="s">
        <v>280</v>
      </c>
      <c r="BE25" s="65"/>
      <c r="BF25" s="65" t="s">
        <v>283</v>
      </c>
      <c r="BG25" s="65" t="s">
        <v>284</v>
      </c>
      <c r="BH25" s="65" t="s">
        <v>311</v>
      </c>
      <c r="BI25" s="65" t="s">
        <v>285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190.46648999999999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3.4820696999999998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2.7081412999999999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27.091273999999999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3.2469225000000002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1002.99945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10.88809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3.5311037999999999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0.72329485000000004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330</v>
      </c>
      <c r="B34" s="67"/>
      <c r="C34" s="67"/>
      <c r="D34" s="67"/>
      <c r="E34" s="67"/>
      <c r="F34" s="67"/>
      <c r="H34" s="67" t="s">
        <v>306</v>
      </c>
      <c r="I34" s="67"/>
      <c r="J34" s="67"/>
      <c r="K34" s="67"/>
      <c r="L34" s="67"/>
      <c r="M34" s="67"/>
      <c r="O34" s="67" t="s">
        <v>331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293</v>
      </c>
      <c r="AD34" s="67"/>
      <c r="AE34" s="67"/>
      <c r="AF34" s="67"/>
      <c r="AG34" s="67"/>
      <c r="AH34" s="67"/>
      <c r="AJ34" s="67" t="s">
        <v>315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311</v>
      </c>
      <c r="E35" s="65" t="s">
        <v>285</v>
      </c>
      <c r="F35" s="65" t="s">
        <v>280</v>
      </c>
      <c r="H35" s="65"/>
      <c r="I35" s="65" t="s">
        <v>283</v>
      </c>
      <c r="J35" s="65" t="s">
        <v>284</v>
      </c>
      <c r="K35" s="65" t="s">
        <v>311</v>
      </c>
      <c r="L35" s="65" t="s">
        <v>285</v>
      </c>
      <c r="M35" s="65" t="s">
        <v>280</v>
      </c>
      <c r="O35" s="65"/>
      <c r="P35" s="65" t="s">
        <v>283</v>
      </c>
      <c r="Q35" s="65" t="s">
        <v>284</v>
      </c>
      <c r="R35" s="65" t="s">
        <v>311</v>
      </c>
      <c r="S35" s="65" t="s">
        <v>285</v>
      </c>
      <c r="T35" s="65" t="s">
        <v>280</v>
      </c>
      <c r="V35" s="65"/>
      <c r="W35" s="65" t="s">
        <v>283</v>
      </c>
      <c r="X35" s="65" t="s">
        <v>284</v>
      </c>
      <c r="Y35" s="65" t="s">
        <v>311</v>
      </c>
      <c r="Z35" s="65" t="s">
        <v>285</v>
      </c>
      <c r="AA35" s="65" t="s">
        <v>280</v>
      </c>
      <c r="AC35" s="65"/>
      <c r="AD35" s="65" t="s">
        <v>283</v>
      </c>
      <c r="AE35" s="65" t="s">
        <v>284</v>
      </c>
      <c r="AF35" s="65" t="s">
        <v>311</v>
      </c>
      <c r="AG35" s="65" t="s">
        <v>285</v>
      </c>
      <c r="AH35" s="65" t="s">
        <v>280</v>
      </c>
      <c r="AJ35" s="65"/>
      <c r="AK35" s="65" t="s">
        <v>283</v>
      </c>
      <c r="AL35" s="65" t="s">
        <v>284</v>
      </c>
      <c r="AM35" s="65" t="s">
        <v>311</v>
      </c>
      <c r="AN35" s="65" t="s">
        <v>285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771.74994000000004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2028.8632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11752.534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5310.3689999999997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118.13047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177.37033</v>
      </c>
    </row>
    <row r="43" spans="1:68" x14ac:dyDescent="0.3">
      <c r="A43" s="66" t="s">
        <v>294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295</v>
      </c>
      <c r="B44" s="67"/>
      <c r="C44" s="67"/>
      <c r="D44" s="67"/>
      <c r="E44" s="67"/>
      <c r="F44" s="67"/>
      <c r="H44" s="67" t="s">
        <v>296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316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308</v>
      </c>
      <c r="AK44" s="67"/>
      <c r="AL44" s="67"/>
      <c r="AM44" s="67"/>
      <c r="AN44" s="67"/>
      <c r="AO44" s="67"/>
      <c r="AQ44" s="67" t="s">
        <v>309</v>
      </c>
      <c r="AR44" s="67"/>
      <c r="AS44" s="67"/>
      <c r="AT44" s="67"/>
      <c r="AU44" s="67"/>
      <c r="AV44" s="67"/>
      <c r="AX44" s="67" t="s">
        <v>297</v>
      </c>
      <c r="AY44" s="67"/>
      <c r="AZ44" s="67"/>
      <c r="BA44" s="67"/>
      <c r="BB44" s="67"/>
      <c r="BC44" s="67"/>
      <c r="BE44" s="67" t="s">
        <v>334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311</v>
      </c>
      <c r="E45" s="65" t="s">
        <v>285</v>
      </c>
      <c r="F45" s="65" t="s">
        <v>280</v>
      </c>
      <c r="H45" s="65"/>
      <c r="I45" s="65" t="s">
        <v>283</v>
      </c>
      <c r="J45" s="65" t="s">
        <v>284</v>
      </c>
      <c r="K45" s="65" t="s">
        <v>311</v>
      </c>
      <c r="L45" s="65" t="s">
        <v>285</v>
      </c>
      <c r="M45" s="65" t="s">
        <v>280</v>
      </c>
      <c r="O45" s="65"/>
      <c r="P45" s="65" t="s">
        <v>283</v>
      </c>
      <c r="Q45" s="65" t="s">
        <v>284</v>
      </c>
      <c r="R45" s="65" t="s">
        <v>311</v>
      </c>
      <c r="S45" s="65" t="s">
        <v>285</v>
      </c>
      <c r="T45" s="65" t="s">
        <v>280</v>
      </c>
      <c r="V45" s="65"/>
      <c r="W45" s="65" t="s">
        <v>283</v>
      </c>
      <c r="X45" s="65" t="s">
        <v>284</v>
      </c>
      <c r="Y45" s="65" t="s">
        <v>311</v>
      </c>
      <c r="Z45" s="65" t="s">
        <v>285</v>
      </c>
      <c r="AA45" s="65" t="s">
        <v>280</v>
      </c>
      <c r="AC45" s="65"/>
      <c r="AD45" s="65" t="s">
        <v>283</v>
      </c>
      <c r="AE45" s="65" t="s">
        <v>284</v>
      </c>
      <c r="AF45" s="65" t="s">
        <v>311</v>
      </c>
      <c r="AG45" s="65" t="s">
        <v>285</v>
      </c>
      <c r="AH45" s="65" t="s">
        <v>280</v>
      </c>
      <c r="AJ45" s="65"/>
      <c r="AK45" s="65" t="s">
        <v>283</v>
      </c>
      <c r="AL45" s="65" t="s">
        <v>284</v>
      </c>
      <c r="AM45" s="65" t="s">
        <v>311</v>
      </c>
      <c r="AN45" s="65" t="s">
        <v>285</v>
      </c>
      <c r="AO45" s="65" t="s">
        <v>280</v>
      </c>
      <c r="AQ45" s="65"/>
      <c r="AR45" s="65" t="s">
        <v>283</v>
      </c>
      <c r="AS45" s="65" t="s">
        <v>284</v>
      </c>
      <c r="AT45" s="65" t="s">
        <v>311</v>
      </c>
      <c r="AU45" s="65" t="s">
        <v>285</v>
      </c>
      <c r="AV45" s="65" t="s">
        <v>280</v>
      </c>
      <c r="AX45" s="65"/>
      <c r="AY45" s="65" t="s">
        <v>283</v>
      </c>
      <c r="AZ45" s="65" t="s">
        <v>284</v>
      </c>
      <c r="BA45" s="65" t="s">
        <v>311</v>
      </c>
      <c r="BB45" s="65" t="s">
        <v>285</v>
      </c>
      <c r="BC45" s="65" t="s">
        <v>280</v>
      </c>
      <c r="BE45" s="65"/>
      <c r="BF45" s="65" t="s">
        <v>283</v>
      </c>
      <c r="BG45" s="65" t="s">
        <v>284</v>
      </c>
      <c r="BH45" s="65" t="s">
        <v>311</v>
      </c>
      <c r="BI45" s="65" t="s">
        <v>285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26.777889999999999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19.161324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1113.0405000000001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1.8546771E-2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6.7825474999999997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327.65069999999997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163.21985000000001</v>
      </c>
      <c r="AX46" s="65" t="s">
        <v>299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318</v>
      </c>
      <c r="D2" s="61">
        <v>58</v>
      </c>
      <c r="E2" s="61">
        <v>3918.6750000000002</v>
      </c>
      <c r="F2" s="61">
        <v>686.96209999999996</v>
      </c>
      <c r="G2" s="61">
        <v>71.775239999999997</v>
      </c>
      <c r="H2" s="61">
        <v>46.467182000000001</v>
      </c>
      <c r="I2" s="61">
        <v>25.308052</v>
      </c>
      <c r="J2" s="61">
        <v>124.49493</v>
      </c>
      <c r="K2" s="61">
        <v>79.557990000000004</v>
      </c>
      <c r="L2" s="61">
        <v>44.936934999999998</v>
      </c>
      <c r="M2" s="61">
        <v>46.796019999999999</v>
      </c>
      <c r="N2" s="61">
        <v>4.619059</v>
      </c>
      <c r="O2" s="61">
        <v>23.671627000000001</v>
      </c>
      <c r="P2" s="61">
        <v>1293.6205</v>
      </c>
      <c r="Q2" s="61">
        <v>50.811497000000003</v>
      </c>
      <c r="R2" s="61">
        <v>1119.6093000000001</v>
      </c>
      <c r="S2" s="61">
        <v>135.87564</v>
      </c>
      <c r="T2" s="61">
        <v>11804.805</v>
      </c>
      <c r="U2" s="61">
        <v>3.2396517</v>
      </c>
      <c r="V2" s="61">
        <v>31.747897999999999</v>
      </c>
      <c r="W2" s="61">
        <v>600.81920000000002</v>
      </c>
      <c r="X2" s="61">
        <v>190.46648999999999</v>
      </c>
      <c r="Y2" s="61">
        <v>3.4820696999999998</v>
      </c>
      <c r="Z2" s="61">
        <v>2.7081412999999999</v>
      </c>
      <c r="AA2" s="61">
        <v>27.091273999999999</v>
      </c>
      <c r="AB2" s="61">
        <v>3.2469225000000002</v>
      </c>
      <c r="AC2" s="61">
        <v>1002.99945</v>
      </c>
      <c r="AD2" s="61">
        <v>10.88809</v>
      </c>
      <c r="AE2" s="61">
        <v>3.5311037999999999</v>
      </c>
      <c r="AF2" s="61">
        <v>0.72329485000000004</v>
      </c>
      <c r="AG2" s="61">
        <v>771.74994000000004</v>
      </c>
      <c r="AH2" s="61">
        <v>541.33812999999998</v>
      </c>
      <c r="AI2" s="61">
        <v>230.41179</v>
      </c>
      <c r="AJ2" s="61">
        <v>2028.8632</v>
      </c>
      <c r="AK2" s="61">
        <v>11752.534</v>
      </c>
      <c r="AL2" s="61">
        <v>118.13047</v>
      </c>
      <c r="AM2" s="61">
        <v>5310.3689999999997</v>
      </c>
      <c r="AN2" s="61">
        <v>177.37033</v>
      </c>
      <c r="AO2" s="61">
        <v>26.777889999999999</v>
      </c>
      <c r="AP2" s="61">
        <v>19.494067999999999</v>
      </c>
      <c r="AQ2" s="61">
        <v>7.2838206000000003</v>
      </c>
      <c r="AR2" s="61">
        <v>19.161324</v>
      </c>
      <c r="AS2" s="61">
        <v>1113.0405000000001</v>
      </c>
      <c r="AT2" s="61">
        <v>1.8546771E-2</v>
      </c>
      <c r="AU2" s="61">
        <v>6.7825474999999997</v>
      </c>
      <c r="AV2" s="61">
        <v>327.65069999999997</v>
      </c>
      <c r="AW2" s="61">
        <v>163.21985000000001</v>
      </c>
      <c r="AX2" s="61">
        <v>0.67382646000000002</v>
      </c>
      <c r="AY2" s="61">
        <v>1.1584251999999999</v>
      </c>
      <c r="AZ2" s="61">
        <v>564.74005</v>
      </c>
      <c r="BA2" s="61">
        <v>49.618786</v>
      </c>
      <c r="BB2" s="61">
        <v>13.208026</v>
      </c>
      <c r="BC2" s="61">
        <v>17.089269999999999</v>
      </c>
      <c r="BD2" s="61">
        <v>19.314782999999998</v>
      </c>
      <c r="BE2" s="61">
        <v>1.1648759</v>
      </c>
      <c r="BF2" s="61">
        <v>6.941306</v>
      </c>
      <c r="BG2" s="61">
        <v>0</v>
      </c>
      <c r="BH2" s="61">
        <v>6.7628006E-4</v>
      </c>
      <c r="BI2" s="61">
        <v>3.2804349999999999E-3</v>
      </c>
      <c r="BJ2" s="61">
        <v>4.3555605999999997E-2</v>
      </c>
      <c r="BK2" s="61">
        <v>0</v>
      </c>
      <c r="BL2" s="61">
        <v>0.29989693000000001</v>
      </c>
      <c r="BM2" s="61">
        <v>4.1042022999999999</v>
      </c>
      <c r="BN2" s="61">
        <v>1.2323065</v>
      </c>
      <c r="BO2" s="61">
        <v>88.545000000000002</v>
      </c>
      <c r="BP2" s="61">
        <v>13.095321999999999</v>
      </c>
      <c r="BQ2" s="61">
        <v>25.831513999999999</v>
      </c>
      <c r="BR2" s="61">
        <v>102.43978</v>
      </c>
      <c r="BS2" s="61">
        <v>62.67277</v>
      </c>
      <c r="BT2" s="61">
        <v>17.063831</v>
      </c>
      <c r="BU2" s="61">
        <v>0.10511205</v>
      </c>
      <c r="BV2" s="61">
        <v>3.3664566E-2</v>
      </c>
      <c r="BW2" s="61">
        <v>1.0810664000000001</v>
      </c>
      <c r="BX2" s="61">
        <v>1.6326567999999999</v>
      </c>
      <c r="BY2" s="61">
        <v>0.13149274999999999</v>
      </c>
      <c r="BZ2" s="61">
        <v>3.797022E-4</v>
      </c>
      <c r="CA2" s="61">
        <v>1.5893455000000001</v>
      </c>
      <c r="CB2" s="61">
        <v>1.5566089E-2</v>
      </c>
      <c r="CC2" s="61">
        <v>0.31031809999999999</v>
      </c>
      <c r="CD2" s="61">
        <v>0.99818490000000004</v>
      </c>
      <c r="CE2" s="61">
        <v>6.6812049999999998E-2</v>
      </c>
      <c r="CF2" s="61">
        <v>0.16300997</v>
      </c>
      <c r="CG2" s="61">
        <v>0</v>
      </c>
      <c r="CH2" s="61">
        <v>7.8930249999999993E-2</v>
      </c>
      <c r="CI2" s="61">
        <v>7.6751479999999997E-2</v>
      </c>
      <c r="CJ2" s="61">
        <v>1.9873814999999999</v>
      </c>
      <c r="CK2" s="61">
        <v>1.40320975E-2</v>
      </c>
      <c r="CL2" s="61">
        <v>1.4721550999999999</v>
      </c>
      <c r="CM2" s="61">
        <v>3.6374602</v>
      </c>
      <c r="CN2" s="61">
        <v>4181.0986000000003</v>
      </c>
      <c r="CO2" s="61">
        <v>7098.3069999999998</v>
      </c>
      <c r="CP2" s="61">
        <v>3231.6012999999998</v>
      </c>
      <c r="CQ2" s="61">
        <v>1310.5037</v>
      </c>
      <c r="CR2" s="61">
        <v>817.92160000000001</v>
      </c>
      <c r="CS2" s="61">
        <v>847.39919999999995</v>
      </c>
      <c r="CT2" s="61">
        <v>4230.4287000000004</v>
      </c>
      <c r="CU2" s="61">
        <v>2194.0767000000001</v>
      </c>
      <c r="CV2" s="61">
        <v>2900.2039</v>
      </c>
      <c r="CW2" s="61">
        <v>2411.0493000000001</v>
      </c>
      <c r="CX2" s="61">
        <v>772.73224000000005</v>
      </c>
      <c r="CY2" s="61">
        <v>5487.8222999999998</v>
      </c>
      <c r="CZ2" s="61">
        <v>2153.4067</v>
      </c>
      <c r="DA2" s="61">
        <v>5952.3296</v>
      </c>
      <c r="DB2" s="61">
        <v>6013.31</v>
      </c>
      <c r="DC2" s="61">
        <v>8167.2370000000001</v>
      </c>
      <c r="DD2" s="61">
        <v>14839.21</v>
      </c>
      <c r="DE2" s="61">
        <v>2560.098</v>
      </c>
      <c r="DF2" s="61">
        <v>7840.4486999999999</v>
      </c>
      <c r="DG2" s="61">
        <v>3156.7067999999999</v>
      </c>
      <c r="DH2" s="61">
        <v>63.510899999999999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49.618786</v>
      </c>
      <c r="B6">
        <f>BB2</f>
        <v>13.208026</v>
      </c>
      <c r="C6">
        <f>BC2</f>
        <v>17.089269999999999</v>
      </c>
      <c r="D6">
        <f>BD2</f>
        <v>19.314782999999998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23093</v>
      </c>
      <c r="C2" s="56">
        <f ca="1">YEAR(TODAY())-YEAR(B2)+IF(TODAY()&gt;=DATE(YEAR(TODAY()),MONTH(B2),DAY(B2)),0,-1)</f>
        <v>58</v>
      </c>
      <c r="E2" s="52">
        <v>162.4</v>
      </c>
      <c r="F2" s="53" t="s">
        <v>39</v>
      </c>
      <c r="G2" s="52">
        <v>51.9</v>
      </c>
      <c r="H2" s="51" t="s">
        <v>41</v>
      </c>
      <c r="I2" s="72">
        <f>ROUND(G3/E3^2,1)</f>
        <v>19.7</v>
      </c>
    </row>
    <row r="3" spans="1:9" x14ac:dyDescent="0.3">
      <c r="E3" s="51">
        <f>E2/100</f>
        <v>1.6240000000000001</v>
      </c>
      <c r="F3" s="51" t="s">
        <v>40</v>
      </c>
      <c r="G3" s="51">
        <f>G2</f>
        <v>51.9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주재현, ID : H2300004)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02일 14:48:05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44488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162.4</v>
      </c>
      <c r="L12" s="124"/>
      <c r="M12" s="117">
        <f>'개인정보 및 신체계측 입력'!G2</f>
        <v>51.9</v>
      </c>
      <c r="N12" s="118"/>
      <c r="O12" s="113" t="s">
        <v>271</v>
      </c>
      <c r="P12" s="107"/>
      <c r="Q12" s="90">
        <f>'개인정보 및 신체계측 입력'!I2</f>
        <v>19.7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주재현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77.778000000000006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8.1259999999999994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14.095000000000001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14.9</v>
      </c>
      <c r="L71" s="36" t="s">
        <v>53</v>
      </c>
      <c r="M71" s="36">
        <f>ROUND('DRIs DATA'!K8,1)</f>
        <v>4.4000000000000004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149.28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264.57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190.47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216.46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96.47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783.5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267.77999999999997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2021-12-02T05:59:14Z</dcterms:modified>
</cp:coreProperties>
</file>