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 (10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<sst xmlns="http://schemas.openxmlformats.org/spreadsheetml/2006/main" count="692" uniqueCount="339">
  <si>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</si>
  <si>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</si>
  <si>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</si>
  <si>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</si>
  <si>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</si>
  <si>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</si>
  <si>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</si>
  <si>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</si>
  <si>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</si>
  <si>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</si>
  <si>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</si>
  <si>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</si>
  <si>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</si>
  <si>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</si>
  <si>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</si>
  <si>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</si>
  <si>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</si>
  <si>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</si>
  <si>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</si>
  <si>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</si>
  <si>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</si>
  <si>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</si>
  <si>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</si>
  <si>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</si>
  <si>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</si>
  <si>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</si>
  <si>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</si>
  <si>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</si>
  <si>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</si>
  <si>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</si>
  <si>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</si>
  <si>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</si>
  <si>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</si>
  <si>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</si>
  <si>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</si>
  <si>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</si>
  <si>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</si>
  <si>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</si>
  <si>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</si>
  <si>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</si>
  <si>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</si>
  <si>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</si>
  <si>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</si>
  <si>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</si>
  <si>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</si>
  <si>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</si>
  <si>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</si>
  <si>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</si>
  <si>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</si>
  <si>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</si>
  <si>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</si>
  <si>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</si>
  <si>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</si>
  <si>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</si>
  <si>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</si>
  <si>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</si>
  <si>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</si>
  <si>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</si>
  <si>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</si>
  <si>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</si>
  <si>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</si>
  <si>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</si>
  <si>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</si>
  <si>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</si>
  <si>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</si>
  <si>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</si>
  <si>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</si>
  <si>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</si>
  <si>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</si>
  <si>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</si>
  <si>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</si>
  <si>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</si>
  <si>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</si>
  <si>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</si>
  <si>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</si>
  <si>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</si>
  <si>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</si>
  <si>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</si>
  <si>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</si>
  <si>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</si>
  <si>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</si>
  <si>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</si>
  <si>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</si>
  <si>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</si>
  <si>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</si>
  <si>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</si>
  <si>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</si>
  <si>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</si>
  <si>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</si>
  <si>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</si>
  <si>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</si>
  <si>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</si>
  <si>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</si>
  <si>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</si>
  <si>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</si>
  <si>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</si>
  <si>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</si>
  <si>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</si>
  <si>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</si>
  <si>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</si>
  <si>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</si>
  <si>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</si>
  <si>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</si>
  <si>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</si>
  <si>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</si>
  <si>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</si>
  <si>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</si>
  <si>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</si>
  <si>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</si>
  <si>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</si>
  <si>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</si>
  <si>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</si>
  <si>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</si>
  <si>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</si>
  <si>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</si>
  <si>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</si>
  <si>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</si>
  <si>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</si>
  <si>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</si>
  <si>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</si>
  <si>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</si>
  <si>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</si>
  <si>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</si>
  <si>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</si>
  <si>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</si>
  <si>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</si>
  <si>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</si>
  <si>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</si>
  <si>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</si>
  <si>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</si>
  <si>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</si>
  <si>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</si>
  <si>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</si>
  <si>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</si>
  <si>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</si>
  <si>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</si>
  <si>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</si>
  <si>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</si>
  <si>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</si>
  <si>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</si>
  <si>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</si>
  <si>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</si>
  <si>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</si>
  <si>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</si>
  <si>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</si>
  <si>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</si>
  <si>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</si>
  <si>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</si>
  <si>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</si>
  <si>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</si>
  <si>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</si>
  <si>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</si>
  <si>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</si>
  <si>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</si>
  <si>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</si>
  <si>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</si>
  <si>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</si>
  <si>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</si>
  <si>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</si>
  <si>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</si>
  <si>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</si>
  <si>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</si>
  <si>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</si>
  <si>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</si>
  <si>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</si>
  <si>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</si>
  <si>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</si>
  <si>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</si>
  <si>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</si>
  <si>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</si>
  <si>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</si>
  <si>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</si>
  <si>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</si>
  <si>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</si>
  <si>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</si>
  <si>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</si>
  <si>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</si>
  <si>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</si>
  <si>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</si>
  <si>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</si>
  <si>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</si>
  <si>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</si>
  <si>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</si>
  <si>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</si>
  <si>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</si>
  <si>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</si>
  <si>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</si>
  <si>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</si>
  <si>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</si>
  <si>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</si>
  <si>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</si>
  <si>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</si>
  <si>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</si>
  <si>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</si>
  <si>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</si>
  <si>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</si>
  <si>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</si>
  <si>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</si>
  <si>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</si>
  <si>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</si>
  <si>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</si>
  <si>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</si>
  <si>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</si>
  <si>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</si>
  <si>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</si>
  <si>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</si>
  <si>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</si>
  <si>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</si>
  <si>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</si>
  <si>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</si>
  <si>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</si>
  <si>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</si>
  <si>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</si>
  <si>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</si>
  <si>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</si>
  <si>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</si>
  <si>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</si>
  <si>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</si>
  <si>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</si>
  <si>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</si>
  <si>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</si>
  <si>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</si>
  <si>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</si>
  <si>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</si>
  <si>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</si>
  <si>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</si>
  <si>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</si>
  <si>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</si>
  <si>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</si>
  <si>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</si>
  <si>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</si>
  <si>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</si>
  <si>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</si>
  <si>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</si>
  <si>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</si>
  <si>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</si>
  <si>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</si>
  <si>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</si>
  <si>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</si>
  <si>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</si>
  <si>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</si>
  <si>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</si>
  <si>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</si>
  <si>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</si>
  <si>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</si>
  <si>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</si>
  <si>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</si>
  <si>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</si>
  <si>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</si>
  <si>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</si>
  <si>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</si>
  <si>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</si>
  <si>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</si>
  <si>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</si>
  <si>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</si>
  <si>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</si>
  <si>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</si>
  <si>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</si>
  <si>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</si>
  <si>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</si>
  <si>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</si>
  <si>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</si>
  <si>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</si>
  <si>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</si>
  <si>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</si>
  <si>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</si>
  <si>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</si>
  <si>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</si>
  <si>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</si>
  <si>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</si>
  <si>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</si>
  <si>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</si>
  <si>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</si>
  <si>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</si>
  <si>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</si>
  <si>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</si>
  <si>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</si>
  <si>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</si>
  <si>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</si>
  <si>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</si>
  <si>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</si>
  <si>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</si>
  <si>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</si>
  <si>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</si>
  <si>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</si>
  <si>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</si>
  <si>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</si>
  <si>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</si>
  <si>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</si>
  <si>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다량 무기질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</si>
  <si>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</si>
  <si>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</si>
  <si>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</si>
  <si>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</si>
  <si>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</si>
  <si>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</si>
  <si>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</si>
  <si>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</si>
  <si>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</si>
  <si>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</si>
  <si>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</si>
  <si>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</si>
  <si>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</si>
  <si>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</si>
  <si>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</si>
  <si>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</si>
  <si>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</si>
  <si>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</si>
  <si>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식이섬유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</si>
  <si>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</si>
  <si>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</si>
  <si>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</si>
  <si>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</si>
  <si>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</si>
  <si>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</si>
  <si>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</si>
  <si>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</si>
  <si>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</si>
  <si>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</si>
  <si>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</si>
  <si>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</si>
  <si>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열량영양소</t>
    <phoneticPr fontId="1" type="noConversion"/>
  </si>
  <si>
    <t>필요추정량</t>
    <phoneticPr fontId="1" type="noConversion"/>
  </si>
  <si>
    <t>탄수화물</t>
    <phoneticPr fontId="1" type="noConversion"/>
  </si>
  <si>
    <t>지용성 비타민</t>
    <phoneticPr fontId="1" type="noConversion"/>
  </si>
  <si>
    <t>티아민</t>
    <phoneticPr fontId="1" type="noConversion"/>
  </si>
  <si>
    <t>리보플라빈</t>
    <phoneticPr fontId="1" type="noConversion"/>
  </si>
  <si>
    <t>판토텐산</t>
    <phoneticPr fontId="1" type="noConversion"/>
  </si>
  <si>
    <t>엽산(μg DFE/일)</t>
    <phoneticPr fontId="1" type="noConversion"/>
  </si>
  <si>
    <t>인</t>
    <phoneticPr fontId="1" type="noConversion"/>
  </si>
  <si>
    <t>마그네슘</t>
    <phoneticPr fontId="1" type="noConversion"/>
  </si>
  <si>
    <t>미량 무기질</t>
    <phoneticPr fontId="1" type="noConversion"/>
  </si>
  <si>
    <t>구리(ug/일)</t>
    <phoneticPr fontId="1" type="noConversion"/>
  </si>
  <si>
    <t>M</t>
  </si>
  <si>
    <t>(설문지 : FFQ 95문항 설문지, 사용자 : 박일원, ID : H2300005)</t>
  </si>
  <si>
    <t>2022년 02월 14일 16:34:20</t>
  </si>
  <si>
    <t>단백질</t>
    <phoneticPr fontId="1" type="noConversion"/>
  </si>
  <si>
    <t>H2300005</t>
  </si>
  <si>
    <t>박일원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</si>
</sst>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69.461500000000001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257928"/>
        <c:axId val="534258320"/>
      </c:barChart>
      <c:catAx>
        <c:axId val="534257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258320"/>
        <c:crosses val="autoZero"/>
        <c:auto val="1"/>
        <c:lblAlgn val="ctr"/>
        <c:lblOffset val="100"/>
        <c:noMultiLvlLbl val="0"/>
      </c:catAx>
      <c:valAx>
        <c:axId val="534258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25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2.3820722000000001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721568"/>
        <c:axId val="537725096"/>
      </c:barChart>
      <c:catAx>
        <c:axId val="53772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725096"/>
        <c:crosses val="autoZero"/>
        <c:auto val="1"/>
        <c:lblAlgn val="ctr"/>
        <c:lblOffset val="100"/>
        <c:noMultiLvlLbl val="0"/>
      </c:catAx>
      <c:valAx>
        <c:axId val="537725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72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1.9608862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717256"/>
        <c:axId val="537725880"/>
      </c:barChart>
      <c:catAx>
        <c:axId val="53771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725880"/>
        <c:crosses val="autoZero"/>
        <c:auto val="1"/>
        <c:lblAlgn val="ctr"/>
        <c:lblOffset val="100"/>
        <c:noMultiLvlLbl val="0"/>
      </c:catAx>
      <c:valAx>
        <c:axId val="537725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71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1192.1201000000001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713728"/>
        <c:axId val="537721960"/>
      </c:barChart>
      <c:catAx>
        <c:axId val="53771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721960"/>
        <c:crosses val="autoZero"/>
        <c:auto val="1"/>
        <c:lblAlgn val="ctr"/>
        <c:lblOffset val="100"/>
        <c:noMultiLvlLbl val="0"/>
      </c:catAx>
      <c:valAx>
        <c:axId val="53772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71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2793.9679999999998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714120"/>
        <c:axId val="537723528"/>
      </c:barChart>
      <c:catAx>
        <c:axId val="53771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723528"/>
        <c:crosses val="autoZero"/>
        <c:auto val="1"/>
        <c:lblAlgn val="ctr"/>
        <c:lblOffset val="100"/>
        <c:noMultiLvlLbl val="0"/>
      </c:catAx>
      <c:valAx>
        <c:axId val="5377235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71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174.02283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715296"/>
        <c:axId val="537716472"/>
      </c:barChart>
      <c:catAx>
        <c:axId val="5377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716472"/>
        <c:crosses val="autoZero"/>
        <c:auto val="1"/>
        <c:lblAlgn val="ctr"/>
        <c:lblOffset val="100"/>
        <c:noMultiLvlLbl val="0"/>
      </c:catAx>
      <c:valAx>
        <c:axId val="537716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7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89.630740000000003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719216"/>
        <c:axId val="537726272"/>
      </c:barChart>
      <c:catAx>
        <c:axId val="53771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726272"/>
        <c:crosses val="autoZero"/>
        <c:auto val="1"/>
        <c:lblAlgn val="ctr"/>
        <c:lblOffset val="100"/>
        <c:noMultiLvlLbl val="0"/>
      </c:catAx>
      <c:valAx>
        <c:axId val="537726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71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10.934562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728624"/>
        <c:axId val="537726664"/>
      </c:barChart>
      <c:catAx>
        <c:axId val="53772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726664"/>
        <c:crosses val="autoZero"/>
        <c:auto val="1"/>
        <c:lblAlgn val="ctr"/>
        <c:lblOffset val="100"/>
        <c:noMultiLvlLbl val="0"/>
      </c:catAx>
      <c:valAx>
        <c:axId val="537726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72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1002.0606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727056"/>
        <c:axId val="537727448"/>
      </c:barChart>
      <c:catAx>
        <c:axId val="53772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727448"/>
        <c:crosses val="autoZero"/>
        <c:auto val="1"/>
        <c:lblAlgn val="ctr"/>
        <c:lblOffset val="100"/>
        <c:noMultiLvlLbl val="0"/>
      </c:catAx>
      <c:valAx>
        <c:axId val="537727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72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0.11399599000000001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729408"/>
        <c:axId val="538171456"/>
      </c:barChart>
      <c:catAx>
        <c:axId val="53772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71456"/>
        <c:crosses val="autoZero"/>
        <c:auto val="1"/>
        <c:lblAlgn val="ctr"/>
        <c:lblOffset val="100"/>
        <c:noMultiLvlLbl val="0"/>
      </c:catAx>
      <c:valAx>
        <c:axId val="538171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72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2.9105713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172240"/>
        <c:axId val="538172632"/>
      </c:barChart>
      <c:catAx>
        <c:axId val="53817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72632"/>
        <c:crosses val="autoZero"/>
        <c:auto val="1"/>
        <c:lblAlgn val="ctr"/>
        <c:lblOffset val="100"/>
        <c:noMultiLvlLbl val="0"/>
      </c:catAx>
      <c:valAx>
        <c:axId val="538172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17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19.532015000000001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259104"/>
        <c:axId val="534258712"/>
      </c:barChart>
      <c:catAx>
        <c:axId val="53425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258712"/>
        <c:crosses val="autoZero"/>
        <c:auto val="1"/>
        <c:lblAlgn val="ctr"/>
        <c:lblOffset val="100"/>
        <c:noMultiLvlLbl val="0"/>
      </c:catAx>
      <c:valAx>
        <c:axId val="534258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25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327.59534000000002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171064"/>
        <c:axId val="538169496"/>
      </c:barChart>
      <c:catAx>
        <c:axId val="538171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69496"/>
        <c:crosses val="autoZero"/>
        <c:auto val="1"/>
        <c:lblAlgn val="ctr"/>
        <c:lblOffset val="100"/>
        <c:noMultiLvlLbl val="0"/>
      </c:catAx>
      <c:valAx>
        <c:axId val="538169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171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94.147869999999998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178120"/>
        <c:axId val="538176160"/>
      </c:barChart>
      <c:catAx>
        <c:axId val="53817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76160"/>
        <c:crosses val="autoZero"/>
        <c:auto val="1"/>
        <c:lblAlgn val="ctr"/>
        <c:lblOffset val="100"/>
        <c:noMultiLvlLbl val="0"/>
      </c:catAx>
      <c:valAx>
        <c:axId val="538176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17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4.8769999999999998</c:v>
                </c:pt>
                <c:pt idx="1">
                  <c:v>8.8949999999999996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8174984"/>
        <c:axId val="538180080"/>
      </c:barChart>
      <c:catAx>
        <c:axId val="53817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80080"/>
        <c:crosses val="autoZero"/>
        <c:auto val="1"/>
        <c:lblAlgn val="ctr"/>
        <c:lblOffset val="100"/>
        <c:noMultiLvlLbl val="0"/>
      </c:catAx>
      <c:valAx>
        <c:axId val="53818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17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11.130874</c:v>
                </c:pt>
                <c:pt idx="1">
                  <c:v>12.086814</c:v>
                </c:pt>
                <c:pt idx="2">
                  <c:v>9.0184149999999992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402.31695999999999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177336"/>
        <c:axId val="538173024"/>
      </c:barChart>
      <c:catAx>
        <c:axId val="538177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73024"/>
        <c:crosses val="autoZero"/>
        <c:auto val="1"/>
        <c:lblAlgn val="ctr"/>
        <c:lblOffset val="100"/>
        <c:noMultiLvlLbl val="0"/>
      </c:catAx>
      <c:valAx>
        <c:axId val="538173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17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14.346310000000001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173808"/>
        <c:axId val="538170280"/>
      </c:barChart>
      <c:catAx>
        <c:axId val="53817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70280"/>
        <c:crosses val="autoZero"/>
        <c:auto val="1"/>
        <c:lblAlgn val="ctr"/>
        <c:lblOffset val="100"/>
        <c:noMultiLvlLbl val="0"/>
      </c:catAx>
      <c:valAx>
        <c:axId val="538170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17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75.914000000000001</c:v>
                </c:pt>
                <c:pt idx="1">
                  <c:v>8.56</c:v>
                </c:pt>
                <c:pt idx="2">
                  <c:v>15.526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8178904"/>
        <c:axId val="538179296"/>
      </c:barChart>
      <c:catAx>
        <c:axId val="53817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79296"/>
        <c:crosses val="autoZero"/>
        <c:auto val="1"/>
        <c:lblAlgn val="ctr"/>
        <c:lblOffset val="100"/>
        <c:noMultiLvlLbl val="0"/>
      </c:catAx>
      <c:valAx>
        <c:axId val="53817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17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2156.2240000000002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179688"/>
        <c:axId val="538170672"/>
      </c:barChart>
      <c:catAx>
        <c:axId val="53817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70672"/>
        <c:crosses val="autoZero"/>
        <c:auto val="1"/>
        <c:lblAlgn val="ctr"/>
        <c:lblOffset val="100"/>
        <c:noMultiLvlLbl val="0"/>
      </c:catAx>
      <c:valAx>
        <c:axId val="538170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17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88.688649999999996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176944"/>
        <c:axId val="538167928"/>
      </c:barChart>
      <c:catAx>
        <c:axId val="53817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67928"/>
        <c:crosses val="autoZero"/>
        <c:auto val="1"/>
        <c:lblAlgn val="ctr"/>
        <c:lblOffset val="100"/>
        <c:noMultiLvlLbl val="0"/>
      </c:catAx>
      <c:valAx>
        <c:axId val="538167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17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459.39404000000002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168712"/>
        <c:axId val="538169888"/>
      </c:barChart>
      <c:catAx>
        <c:axId val="53816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69888"/>
        <c:crosses val="autoZero"/>
        <c:auto val="1"/>
        <c:lblAlgn val="ctr"/>
        <c:lblOffset val="100"/>
        <c:noMultiLvlLbl val="0"/>
      </c:catAx>
      <c:valAx>
        <c:axId val="53816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16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3.8795948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259496"/>
        <c:axId val="534259888"/>
      </c:barChart>
      <c:catAx>
        <c:axId val="53425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259888"/>
        <c:crosses val="autoZero"/>
        <c:auto val="1"/>
        <c:lblAlgn val="ctr"/>
        <c:lblOffset val="100"/>
        <c:noMultiLvlLbl val="0"/>
      </c:catAx>
      <c:valAx>
        <c:axId val="53425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25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3719.0785999999998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182040"/>
        <c:axId val="538183608"/>
      </c:barChart>
      <c:catAx>
        <c:axId val="53818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83608"/>
        <c:crosses val="autoZero"/>
        <c:auto val="1"/>
        <c:lblAlgn val="ctr"/>
        <c:lblOffset val="100"/>
        <c:noMultiLvlLbl val="0"/>
      </c:catAx>
      <c:valAx>
        <c:axId val="53818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18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11.708836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183216"/>
        <c:axId val="538181648"/>
      </c:barChart>
      <c:catAx>
        <c:axId val="53818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81648"/>
        <c:crosses val="autoZero"/>
        <c:auto val="1"/>
        <c:lblAlgn val="ctr"/>
        <c:lblOffset val="100"/>
        <c:noMultiLvlLbl val="0"/>
      </c:catAx>
      <c:valAx>
        <c:axId val="53818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18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1.5586260000000001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180864"/>
        <c:axId val="538181256"/>
      </c:barChart>
      <c:catAx>
        <c:axId val="53818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81256"/>
        <c:crosses val="autoZero"/>
        <c:auto val="1"/>
        <c:lblAlgn val="ctr"/>
        <c:lblOffset val="100"/>
        <c:noMultiLvlLbl val="0"/>
      </c:catAx>
      <c:valAx>
        <c:axId val="538181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18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125.967606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80808"/>
        <c:axId val="510583944"/>
      </c:barChart>
      <c:catAx>
        <c:axId val="51058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83944"/>
        <c:crosses val="autoZero"/>
        <c:auto val="1"/>
        <c:lblAlgn val="ctr"/>
        <c:lblOffset val="100"/>
        <c:noMultiLvlLbl val="0"/>
      </c:catAx>
      <c:valAx>
        <c:axId val="510583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8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1.2985142000000001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719608"/>
        <c:axId val="537723920"/>
      </c:barChart>
      <c:catAx>
        <c:axId val="53771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723920"/>
        <c:crosses val="autoZero"/>
        <c:auto val="1"/>
        <c:lblAlgn val="ctr"/>
        <c:lblOffset val="100"/>
        <c:noMultiLvlLbl val="0"/>
      </c:catAx>
      <c:valAx>
        <c:axId val="537723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71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16.367384000000001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720000"/>
        <c:axId val="537718432"/>
      </c:barChart>
      <c:catAx>
        <c:axId val="53772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718432"/>
        <c:crosses val="autoZero"/>
        <c:auto val="1"/>
        <c:lblAlgn val="ctr"/>
        <c:lblOffset val="100"/>
        <c:noMultiLvlLbl val="0"/>
      </c:catAx>
      <c:valAx>
        <c:axId val="53771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72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1.5586260000000001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721176"/>
        <c:axId val="537724312"/>
      </c:barChart>
      <c:catAx>
        <c:axId val="537721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724312"/>
        <c:crosses val="autoZero"/>
        <c:auto val="1"/>
        <c:lblAlgn val="ctr"/>
        <c:lblOffset val="100"/>
        <c:noMultiLvlLbl val="0"/>
      </c:catAx>
      <c:valAx>
        <c:axId val="53772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72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421.25986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722744"/>
        <c:axId val="537723136"/>
      </c:barChart>
      <c:catAx>
        <c:axId val="53772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723136"/>
        <c:crosses val="autoZero"/>
        <c:auto val="1"/>
        <c:lblAlgn val="ctr"/>
        <c:lblOffset val="100"/>
        <c:noMultiLvlLbl val="0"/>
      </c:catAx>
      <c:valAx>
        <c:axId val="537723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72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7.8176823000000004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720392"/>
        <c:axId val="537716864"/>
      </c:barChart>
      <c:catAx>
        <c:axId val="53772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716864"/>
        <c:crosses val="autoZero"/>
        <c:auto val="1"/>
        <c:lblAlgn val="ctr"/>
        <c:lblOffset val="100"/>
        <c:noMultiLvlLbl val="0"/>
      </c:catAx>
      <c:valAx>
        <c:axId val="537716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72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박일원, ID : H2300005)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02월 14일 16:34:20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2156.2240000000002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69.461500000000001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19.532015000000001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75.914000000000001</v>
      </c>
      <c r="G8" s="59">
        <f>'DRIs DATA 입력'!G8</f>
        <v>8.56</v>
      </c>
      <c r="H8" s="59">
        <f>'DRIs DATA 입력'!H8</f>
        <v>15.526</v>
      </c>
      <c r="I8" s="46"/>
      <c r="J8" s="59" t="s">
        <v>216</v>
      </c>
      <c r="K8" s="59">
        <f>'DRIs DATA 입력'!K8</f>
        <v>4.8769999999999998</v>
      </c>
      <c r="L8" s="59">
        <f>'DRIs DATA 입력'!L8</f>
        <v>8.8949999999999996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402.31695999999999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14.346310000000001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3.8795948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125.967606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88.688649999999996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1.5198248999999999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1.2985142000000001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16.367384000000001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1.5586260000000001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421.25986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7.8176823000000004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2.3820722000000001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1.9608862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459.39404000000002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1192.1201000000001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3719.0785999999998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2793.9679999999998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174.02283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89.630740000000003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11.708836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10.934562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1002.0606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0.11399599000000001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2.9105713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327.59534000000002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94.147869999999998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1" sqref="K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303</v>
      </c>
      <c r="B1" s="61" t="s">
        <v>334</v>
      </c>
      <c r="G1" s="62" t="s">
        <v>304</v>
      </c>
      <c r="H1" s="61" t="s">
        <v>335</v>
      </c>
    </row>
    <row r="3" spans="1:27" x14ac:dyDescent="0.3">
      <c r="A3" s="71" t="s">
        <v>305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306</v>
      </c>
      <c r="B4" s="69"/>
      <c r="C4" s="69"/>
      <c r="E4" s="66" t="s">
        <v>321</v>
      </c>
      <c r="F4" s="67"/>
      <c r="G4" s="67"/>
      <c r="H4" s="68"/>
      <c r="J4" s="66" t="s">
        <v>307</v>
      </c>
      <c r="K4" s="67"/>
      <c r="L4" s="68"/>
      <c r="N4" s="69" t="s">
        <v>336</v>
      </c>
      <c r="O4" s="69"/>
      <c r="P4" s="69"/>
      <c r="Q4" s="69"/>
      <c r="R4" s="69"/>
      <c r="S4" s="69"/>
      <c r="U4" s="69" t="s">
        <v>308</v>
      </c>
      <c r="V4" s="69"/>
      <c r="W4" s="69"/>
      <c r="X4" s="69"/>
      <c r="Y4" s="69"/>
      <c r="Z4" s="69"/>
    </row>
    <row r="5" spans="1:27" x14ac:dyDescent="0.3">
      <c r="A5" s="65"/>
      <c r="B5" s="65" t="s">
        <v>322</v>
      </c>
      <c r="C5" s="65" t="s">
        <v>276</v>
      </c>
      <c r="E5" s="65"/>
      <c r="F5" s="65" t="s">
        <v>323</v>
      </c>
      <c r="G5" s="65" t="s">
        <v>309</v>
      </c>
      <c r="H5" s="65" t="s">
        <v>336</v>
      </c>
      <c r="J5" s="65"/>
      <c r="K5" s="65" t="s">
        <v>310</v>
      </c>
      <c r="L5" s="65" t="s">
        <v>311</v>
      </c>
      <c r="N5" s="65"/>
      <c r="O5" s="65" t="s">
        <v>277</v>
      </c>
      <c r="P5" s="65" t="s">
        <v>278</v>
      </c>
      <c r="Q5" s="65" t="s">
        <v>279</v>
      </c>
      <c r="R5" s="65" t="s">
        <v>280</v>
      </c>
      <c r="S5" s="65" t="s">
        <v>276</v>
      </c>
      <c r="U5" s="65"/>
      <c r="V5" s="65" t="s">
        <v>277</v>
      </c>
      <c r="W5" s="65" t="s">
        <v>278</v>
      </c>
      <c r="X5" s="65" t="s">
        <v>279</v>
      </c>
      <c r="Y5" s="65" t="s">
        <v>280</v>
      </c>
      <c r="Z5" s="65" t="s">
        <v>276</v>
      </c>
    </row>
    <row r="6" spans="1:27" x14ac:dyDescent="0.3">
      <c r="A6" s="65" t="s">
        <v>306</v>
      </c>
      <c r="B6" s="65">
        <v>2200</v>
      </c>
      <c r="C6" s="65">
        <v>2156.2240000000002</v>
      </c>
      <c r="E6" s="65" t="s">
        <v>312</v>
      </c>
      <c r="F6" s="65">
        <v>55</v>
      </c>
      <c r="G6" s="65">
        <v>15</v>
      </c>
      <c r="H6" s="65">
        <v>7</v>
      </c>
      <c r="J6" s="65" t="s">
        <v>312</v>
      </c>
      <c r="K6" s="65">
        <v>0.1</v>
      </c>
      <c r="L6" s="65">
        <v>4</v>
      </c>
      <c r="N6" s="65" t="s">
        <v>313</v>
      </c>
      <c r="O6" s="65">
        <v>50</v>
      </c>
      <c r="P6" s="65">
        <v>60</v>
      </c>
      <c r="Q6" s="65">
        <v>0</v>
      </c>
      <c r="R6" s="65">
        <v>0</v>
      </c>
      <c r="S6" s="65">
        <v>69.461500000000001</v>
      </c>
      <c r="U6" s="65" t="s">
        <v>314</v>
      </c>
      <c r="V6" s="65">
        <v>0</v>
      </c>
      <c r="W6" s="65">
        <v>0</v>
      </c>
      <c r="X6" s="65">
        <v>25</v>
      </c>
      <c r="Y6" s="65">
        <v>0</v>
      </c>
      <c r="Z6" s="65">
        <v>19.532015000000001</v>
      </c>
    </row>
    <row r="7" spans="1:27" x14ac:dyDescent="0.3">
      <c r="E7" s="65" t="s">
        <v>315</v>
      </c>
      <c r="F7" s="65">
        <v>65</v>
      </c>
      <c r="G7" s="65">
        <v>30</v>
      </c>
      <c r="H7" s="65">
        <v>20</v>
      </c>
      <c r="J7" s="65" t="s">
        <v>315</v>
      </c>
      <c r="K7" s="65">
        <v>1</v>
      </c>
      <c r="L7" s="65">
        <v>10</v>
      </c>
    </row>
    <row r="8" spans="1:27" x14ac:dyDescent="0.3">
      <c r="E8" s="65" t="s">
        <v>316</v>
      </c>
      <c r="F8" s="65">
        <v>75.914000000000001</v>
      </c>
      <c r="G8" s="65">
        <v>8.56</v>
      </c>
      <c r="H8" s="65">
        <v>15.526</v>
      </c>
      <c r="J8" s="65" t="s">
        <v>316</v>
      </c>
      <c r="K8" s="65">
        <v>4.8769999999999998</v>
      </c>
      <c r="L8" s="65">
        <v>8.8949999999999996</v>
      </c>
    </row>
    <row r="13" spans="1:27" x14ac:dyDescent="0.3">
      <c r="A13" s="70" t="s">
        <v>324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317</v>
      </c>
      <c r="B14" s="69"/>
      <c r="C14" s="69"/>
      <c r="D14" s="69"/>
      <c r="E14" s="69"/>
      <c r="F14" s="69"/>
      <c r="H14" s="69" t="s">
        <v>318</v>
      </c>
      <c r="I14" s="69"/>
      <c r="J14" s="69"/>
      <c r="K14" s="69"/>
      <c r="L14" s="69"/>
      <c r="M14" s="69"/>
      <c r="O14" s="69" t="s">
        <v>319</v>
      </c>
      <c r="P14" s="69"/>
      <c r="Q14" s="69"/>
      <c r="R14" s="69"/>
      <c r="S14" s="69"/>
      <c r="T14" s="69"/>
      <c r="V14" s="69" t="s">
        <v>320</v>
      </c>
      <c r="W14" s="69"/>
      <c r="X14" s="69"/>
      <c r="Y14" s="69"/>
      <c r="Z14" s="69"/>
      <c r="AA14" s="69"/>
    </row>
    <row r="15" spans="1:27" x14ac:dyDescent="0.3">
      <c r="A15" s="65"/>
      <c r="B15" s="65" t="s">
        <v>277</v>
      </c>
      <c r="C15" s="65" t="s">
        <v>278</v>
      </c>
      <c r="D15" s="65" t="s">
        <v>279</v>
      </c>
      <c r="E15" s="65" t="s">
        <v>280</v>
      </c>
      <c r="F15" s="65" t="s">
        <v>276</v>
      </c>
      <c r="H15" s="65"/>
      <c r="I15" s="65" t="s">
        <v>277</v>
      </c>
      <c r="J15" s="65" t="s">
        <v>278</v>
      </c>
      <c r="K15" s="65" t="s">
        <v>279</v>
      </c>
      <c r="L15" s="65" t="s">
        <v>280</v>
      </c>
      <c r="M15" s="65" t="s">
        <v>276</v>
      </c>
      <c r="O15" s="65"/>
      <c r="P15" s="65" t="s">
        <v>277</v>
      </c>
      <c r="Q15" s="65" t="s">
        <v>278</v>
      </c>
      <c r="R15" s="65" t="s">
        <v>279</v>
      </c>
      <c r="S15" s="65" t="s">
        <v>280</v>
      </c>
      <c r="T15" s="65" t="s">
        <v>276</v>
      </c>
      <c r="V15" s="65"/>
      <c r="W15" s="65" t="s">
        <v>277</v>
      </c>
      <c r="X15" s="65" t="s">
        <v>278</v>
      </c>
      <c r="Y15" s="65" t="s">
        <v>279</v>
      </c>
      <c r="Z15" s="65" t="s">
        <v>280</v>
      </c>
      <c r="AA15" s="65" t="s">
        <v>276</v>
      </c>
    </row>
    <row r="16" spans="1:27" x14ac:dyDescent="0.3">
      <c r="A16" s="65" t="s">
        <v>281</v>
      </c>
      <c r="B16" s="65">
        <v>530</v>
      </c>
      <c r="C16" s="65">
        <v>750</v>
      </c>
      <c r="D16" s="65">
        <v>0</v>
      </c>
      <c r="E16" s="65">
        <v>3000</v>
      </c>
      <c r="F16" s="65">
        <v>402.31695999999999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14.346310000000001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3.8795948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125.967606</v>
      </c>
    </row>
    <row r="23" spans="1:62" x14ac:dyDescent="0.3">
      <c r="A23" s="70" t="s">
        <v>282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283</v>
      </c>
      <c r="B24" s="69"/>
      <c r="C24" s="69"/>
      <c r="D24" s="69"/>
      <c r="E24" s="69"/>
      <c r="F24" s="69"/>
      <c r="H24" s="69" t="s">
        <v>325</v>
      </c>
      <c r="I24" s="69"/>
      <c r="J24" s="69"/>
      <c r="K24" s="69"/>
      <c r="L24" s="69"/>
      <c r="M24" s="69"/>
      <c r="O24" s="69" t="s">
        <v>326</v>
      </c>
      <c r="P24" s="69"/>
      <c r="Q24" s="69"/>
      <c r="R24" s="69"/>
      <c r="S24" s="69"/>
      <c r="T24" s="69"/>
      <c r="V24" s="69" t="s">
        <v>284</v>
      </c>
      <c r="W24" s="69"/>
      <c r="X24" s="69"/>
      <c r="Y24" s="69"/>
      <c r="Z24" s="69"/>
      <c r="AA24" s="69"/>
      <c r="AC24" s="69" t="s">
        <v>285</v>
      </c>
      <c r="AD24" s="69"/>
      <c r="AE24" s="69"/>
      <c r="AF24" s="69"/>
      <c r="AG24" s="69"/>
      <c r="AH24" s="69"/>
      <c r="AJ24" s="69" t="s">
        <v>286</v>
      </c>
      <c r="AK24" s="69"/>
      <c r="AL24" s="69"/>
      <c r="AM24" s="69"/>
      <c r="AN24" s="69"/>
      <c r="AO24" s="69"/>
      <c r="AQ24" s="69" t="s">
        <v>287</v>
      </c>
      <c r="AR24" s="69"/>
      <c r="AS24" s="69"/>
      <c r="AT24" s="69"/>
      <c r="AU24" s="69"/>
      <c r="AV24" s="69"/>
      <c r="AX24" s="69" t="s">
        <v>327</v>
      </c>
      <c r="AY24" s="69"/>
      <c r="AZ24" s="69"/>
      <c r="BA24" s="69"/>
      <c r="BB24" s="69"/>
      <c r="BC24" s="69"/>
      <c r="BE24" s="69" t="s">
        <v>288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277</v>
      </c>
      <c r="C25" s="65" t="s">
        <v>278</v>
      </c>
      <c r="D25" s="65" t="s">
        <v>279</v>
      </c>
      <c r="E25" s="65" t="s">
        <v>280</v>
      </c>
      <c r="F25" s="65" t="s">
        <v>276</v>
      </c>
      <c r="H25" s="65"/>
      <c r="I25" s="65" t="s">
        <v>277</v>
      </c>
      <c r="J25" s="65" t="s">
        <v>278</v>
      </c>
      <c r="K25" s="65" t="s">
        <v>279</v>
      </c>
      <c r="L25" s="65" t="s">
        <v>280</v>
      </c>
      <c r="M25" s="65" t="s">
        <v>276</v>
      </c>
      <c r="O25" s="65"/>
      <c r="P25" s="65" t="s">
        <v>277</v>
      </c>
      <c r="Q25" s="65" t="s">
        <v>278</v>
      </c>
      <c r="R25" s="65" t="s">
        <v>279</v>
      </c>
      <c r="S25" s="65" t="s">
        <v>280</v>
      </c>
      <c r="T25" s="65" t="s">
        <v>276</v>
      </c>
      <c r="V25" s="65"/>
      <c r="W25" s="65" t="s">
        <v>277</v>
      </c>
      <c r="X25" s="65" t="s">
        <v>278</v>
      </c>
      <c r="Y25" s="65" t="s">
        <v>279</v>
      </c>
      <c r="Z25" s="65" t="s">
        <v>280</v>
      </c>
      <c r="AA25" s="65" t="s">
        <v>276</v>
      </c>
      <c r="AC25" s="65"/>
      <c r="AD25" s="65" t="s">
        <v>277</v>
      </c>
      <c r="AE25" s="65" t="s">
        <v>278</v>
      </c>
      <c r="AF25" s="65" t="s">
        <v>279</v>
      </c>
      <c r="AG25" s="65" t="s">
        <v>280</v>
      </c>
      <c r="AH25" s="65" t="s">
        <v>276</v>
      </c>
      <c r="AJ25" s="65"/>
      <c r="AK25" s="65" t="s">
        <v>277</v>
      </c>
      <c r="AL25" s="65" t="s">
        <v>278</v>
      </c>
      <c r="AM25" s="65" t="s">
        <v>279</v>
      </c>
      <c r="AN25" s="65" t="s">
        <v>280</v>
      </c>
      <c r="AO25" s="65" t="s">
        <v>276</v>
      </c>
      <c r="AQ25" s="65"/>
      <c r="AR25" s="65" t="s">
        <v>277</v>
      </c>
      <c r="AS25" s="65" t="s">
        <v>278</v>
      </c>
      <c r="AT25" s="65" t="s">
        <v>279</v>
      </c>
      <c r="AU25" s="65" t="s">
        <v>280</v>
      </c>
      <c r="AV25" s="65" t="s">
        <v>276</v>
      </c>
      <c r="AX25" s="65"/>
      <c r="AY25" s="65" t="s">
        <v>277</v>
      </c>
      <c r="AZ25" s="65" t="s">
        <v>278</v>
      </c>
      <c r="BA25" s="65" t="s">
        <v>279</v>
      </c>
      <c r="BB25" s="65" t="s">
        <v>280</v>
      </c>
      <c r="BC25" s="65" t="s">
        <v>276</v>
      </c>
      <c r="BE25" s="65"/>
      <c r="BF25" s="65" t="s">
        <v>277</v>
      </c>
      <c r="BG25" s="65" t="s">
        <v>278</v>
      </c>
      <c r="BH25" s="65" t="s">
        <v>279</v>
      </c>
      <c r="BI25" s="65" t="s">
        <v>280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88.688649999999996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1.5198248999999999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1.2985142000000001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16.367384000000001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1.5586260000000001</v>
      </c>
      <c r="AJ26" s="65" t="s">
        <v>328</v>
      </c>
      <c r="AK26" s="65">
        <v>320</v>
      </c>
      <c r="AL26" s="65">
        <v>400</v>
      </c>
      <c r="AM26" s="65">
        <v>0</v>
      </c>
      <c r="AN26" s="65">
        <v>1000</v>
      </c>
      <c r="AO26" s="65">
        <v>421.25986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7.8176823000000004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2.3820722000000001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1.9608862</v>
      </c>
    </row>
    <row r="33" spans="1:68" x14ac:dyDescent="0.3">
      <c r="A33" s="70" t="s">
        <v>289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329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290</v>
      </c>
      <c r="W34" s="69"/>
      <c r="X34" s="69"/>
      <c r="Y34" s="69"/>
      <c r="Z34" s="69"/>
      <c r="AA34" s="69"/>
      <c r="AC34" s="69" t="s">
        <v>291</v>
      </c>
      <c r="AD34" s="69"/>
      <c r="AE34" s="69"/>
      <c r="AF34" s="69"/>
      <c r="AG34" s="69"/>
      <c r="AH34" s="69"/>
      <c r="AJ34" s="69" t="s">
        <v>330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277</v>
      </c>
      <c r="C35" s="65" t="s">
        <v>278</v>
      </c>
      <c r="D35" s="65" t="s">
        <v>279</v>
      </c>
      <c r="E35" s="65" t="s">
        <v>280</v>
      </c>
      <c r="F35" s="65" t="s">
        <v>276</v>
      </c>
      <c r="H35" s="65"/>
      <c r="I35" s="65" t="s">
        <v>277</v>
      </c>
      <c r="J35" s="65" t="s">
        <v>278</v>
      </c>
      <c r="K35" s="65" t="s">
        <v>279</v>
      </c>
      <c r="L35" s="65" t="s">
        <v>280</v>
      </c>
      <c r="M35" s="65" t="s">
        <v>276</v>
      </c>
      <c r="O35" s="65"/>
      <c r="P35" s="65" t="s">
        <v>277</v>
      </c>
      <c r="Q35" s="65" t="s">
        <v>278</v>
      </c>
      <c r="R35" s="65" t="s">
        <v>279</v>
      </c>
      <c r="S35" s="65" t="s">
        <v>280</v>
      </c>
      <c r="T35" s="65" t="s">
        <v>276</v>
      </c>
      <c r="V35" s="65"/>
      <c r="W35" s="65" t="s">
        <v>277</v>
      </c>
      <c r="X35" s="65" t="s">
        <v>278</v>
      </c>
      <c r="Y35" s="65" t="s">
        <v>279</v>
      </c>
      <c r="Z35" s="65" t="s">
        <v>280</v>
      </c>
      <c r="AA35" s="65" t="s">
        <v>276</v>
      </c>
      <c r="AC35" s="65"/>
      <c r="AD35" s="65" t="s">
        <v>277</v>
      </c>
      <c r="AE35" s="65" t="s">
        <v>278</v>
      </c>
      <c r="AF35" s="65" t="s">
        <v>279</v>
      </c>
      <c r="AG35" s="65" t="s">
        <v>280</v>
      </c>
      <c r="AH35" s="65" t="s">
        <v>276</v>
      </c>
      <c r="AJ35" s="65"/>
      <c r="AK35" s="65" t="s">
        <v>277</v>
      </c>
      <c r="AL35" s="65" t="s">
        <v>278</v>
      </c>
      <c r="AM35" s="65" t="s">
        <v>279</v>
      </c>
      <c r="AN35" s="65" t="s">
        <v>280</v>
      </c>
      <c r="AO35" s="65" t="s">
        <v>276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459.39404000000002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1192.1201000000001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3719.0785999999998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2793.9679999999998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174.02283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89.630740000000003</v>
      </c>
    </row>
    <row r="43" spans="1:68" x14ac:dyDescent="0.3">
      <c r="A43" s="70" t="s">
        <v>331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292</v>
      </c>
      <c r="B44" s="69"/>
      <c r="C44" s="69"/>
      <c r="D44" s="69"/>
      <c r="E44" s="69"/>
      <c r="F44" s="69"/>
      <c r="H44" s="69" t="s">
        <v>293</v>
      </c>
      <c r="I44" s="69"/>
      <c r="J44" s="69"/>
      <c r="K44" s="69"/>
      <c r="L44" s="69"/>
      <c r="M44" s="69"/>
      <c r="O44" s="69" t="s">
        <v>294</v>
      </c>
      <c r="P44" s="69"/>
      <c r="Q44" s="69"/>
      <c r="R44" s="69"/>
      <c r="S44" s="69"/>
      <c r="T44" s="69"/>
      <c r="V44" s="69" t="s">
        <v>295</v>
      </c>
      <c r="W44" s="69"/>
      <c r="X44" s="69"/>
      <c r="Y44" s="69"/>
      <c r="Z44" s="69"/>
      <c r="AA44" s="69"/>
      <c r="AC44" s="69" t="s">
        <v>296</v>
      </c>
      <c r="AD44" s="69"/>
      <c r="AE44" s="69"/>
      <c r="AF44" s="69"/>
      <c r="AG44" s="69"/>
      <c r="AH44" s="69"/>
      <c r="AJ44" s="69" t="s">
        <v>297</v>
      </c>
      <c r="AK44" s="69"/>
      <c r="AL44" s="69"/>
      <c r="AM44" s="69"/>
      <c r="AN44" s="69"/>
      <c r="AO44" s="69"/>
      <c r="AQ44" s="69" t="s">
        <v>298</v>
      </c>
      <c r="AR44" s="69"/>
      <c r="AS44" s="69"/>
      <c r="AT44" s="69"/>
      <c r="AU44" s="69"/>
      <c r="AV44" s="69"/>
      <c r="AX44" s="69" t="s">
        <v>299</v>
      </c>
      <c r="AY44" s="69"/>
      <c r="AZ44" s="69"/>
      <c r="BA44" s="69"/>
      <c r="BB44" s="69"/>
      <c r="BC44" s="69"/>
      <c r="BE44" s="69" t="s">
        <v>300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277</v>
      </c>
      <c r="C45" s="65" t="s">
        <v>278</v>
      </c>
      <c r="D45" s="65" t="s">
        <v>279</v>
      </c>
      <c r="E45" s="65" t="s">
        <v>280</v>
      </c>
      <c r="F45" s="65" t="s">
        <v>276</v>
      </c>
      <c r="H45" s="65"/>
      <c r="I45" s="65" t="s">
        <v>277</v>
      </c>
      <c r="J45" s="65" t="s">
        <v>278</v>
      </c>
      <c r="K45" s="65" t="s">
        <v>279</v>
      </c>
      <c r="L45" s="65" t="s">
        <v>280</v>
      </c>
      <c r="M45" s="65" t="s">
        <v>276</v>
      </c>
      <c r="O45" s="65"/>
      <c r="P45" s="65" t="s">
        <v>277</v>
      </c>
      <c r="Q45" s="65" t="s">
        <v>278</v>
      </c>
      <c r="R45" s="65" t="s">
        <v>279</v>
      </c>
      <c r="S45" s="65" t="s">
        <v>280</v>
      </c>
      <c r="T45" s="65" t="s">
        <v>276</v>
      </c>
      <c r="V45" s="65"/>
      <c r="W45" s="65" t="s">
        <v>277</v>
      </c>
      <c r="X45" s="65" t="s">
        <v>278</v>
      </c>
      <c r="Y45" s="65" t="s">
        <v>279</v>
      </c>
      <c r="Z45" s="65" t="s">
        <v>280</v>
      </c>
      <c r="AA45" s="65" t="s">
        <v>276</v>
      </c>
      <c r="AC45" s="65"/>
      <c r="AD45" s="65" t="s">
        <v>277</v>
      </c>
      <c r="AE45" s="65" t="s">
        <v>278</v>
      </c>
      <c r="AF45" s="65" t="s">
        <v>279</v>
      </c>
      <c r="AG45" s="65" t="s">
        <v>280</v>
      </c>
      <c r="AH45" s="65" t="s">
        <v>276</v>
      </c>
      <c r="AJ45" s="65"/>
      <c r="AK45" s="65" t="s">
        <v>277</v>
      </c>
      <c r="AL45" s="65" t="s">
        <v>278</v>
      </c>
      <c r="AM45" s="65" t="s">
        <v>279</v>
      </c>
      <c r="AN45" s="65" t="s">
        <v>280</v>
      </c>
      <c r="AO45" s="65" t="s">
        <v>276</v>
      </c>
      <c r="AQ45" s="65"/>
      <c r="AR45" s="65" t="s">
        <v>277</v>
      </c>
      <c r="AS45" s="65" t="s">
        <v>278</v>
      </c>
      <c r="AT45" s="65" t="s">
        <v>279</v>
      </c>
      <c r="AU45" s="65" t="s">
        <v>280</v>
      </c>
      <c r="AV45" s="65" t="s">
        <v>276</v>
      </c>
      <c r="AX45" s="65"/>
      <c r="AY45" s="65" t="s">
        <v>277</v>
      </c>
      <c r="AZ45" s="65" t="s">
        <v>278</v>
      </c>
      <c r="BA45" s="65" t="s">
        <v>279</v>
      </c>
      <c r="BB45" s="65" t="s">
        <v>280</v>
      </c>
      <c r="BC45" s="65" t="s">
        <v>276</v>
      </c>
      <c r="BE45" s="65"/>
      <c r="BF45" s="65" t="s">
        <v>277</v>
      </c>
      <c r="BG45" s="65" t="s">
        <v>278</v>
      </c>
      <c r="BH45" s="65" t="s">
        <v>279</v>
      </c>
      <c r="BI45" s="65" t="s">
        <v>280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11.708836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10.934562</v>
      </c>
      <c r="O46" s="65" t="s">
        <v>332</v>
      </c>
      <c r="P46" s="65">
        <v>600</v>
      </c>
      <c r="Q46" s="65">
        <v>800</v>
      </c>
      <c r="R46" s="65">
        <v>0</v>
      </c>
      <c r="S46" s="65">
        <v>10000</v>
      </c>
      <c r="T46" s="65">
        <v>1002.0606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0.11399599000000001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2.9105713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327.59534000000002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94.147869999999998</v>
      </c>
      <c r="AX46" s="65" t="s">
        <v>301</v>
      </c>
      <c r="AY46" s="65"/>
      <c r="AZ46" s="65"/>
      <c r="BA46" s="65"/>
      <c r="BB46" s="65"/>
      <c r="BC46" s="65"/>
      <c r="BE46" s="65" t="s">
        <v>302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31" sqref="J3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337</v>
      </c>
      <c r="B2" s="61" t="s">
        <v>338</v>
      </c>
      <c r="C2" s="61" t="s">
        <v>333</v>
      </c>
      <c r="D2" s="61">
        <v>56</v>
      </c>
      <c r="E2" s="61">
        <v>2156.2240000000002</v>
      </c>
      <c r="F2" s="61">
        <v>339.63483000000002</v>
      </c>
      <c r="G2" s="61">
        <v>38.298819999999999</v>
      </c>
      <c r="H2" s="61">
        <v>17.095130000000001</v>
      </c>
      <c r="I2" s="61">
        <v>21.203690000000002</v>
      </c>
      <c r="J2" s="61">
        <v>69.461500000000001</v>
      </c>
      <c r="K2" s="61">
        <v>33.513860000000001</v>
      </c>
      <c r="L2" s="61">
        <v>35.947647000000003</v>
      </c>
      <c r="M2" s="61">
        <v>19.532015000000001</v>
      </c>
      <c r="N2" s="61">
        <v>2.8026385</v>
      </c>
      <c r="O2" s="61">
        <v>10.076328999999999</v>
      </c>
      <c r="P2" s="61">
        <v>1058.3369</v>
      </c>
      <c r="Q2" s="61">
        <v>18.472564999999999</v>
      </c>
      <c r="R2" s="61">
        <v>402.31695999999999</v>
      </c>
      <c r="S2" s="61">
        <v>114.583595</v>
      </c>
      <c r="T2" s="61">
        <v>3452.7988</v>
      </c>
      <c r="U2" s="61">
        <v>3.8795948</v>
      </c>
      <c r="V2" s="61">
        <v>14.346310000000001</v>
      </c>
      <c r="W2" s="61">
        <v>125.967606</v>
      </c>
      <c r="X2" s="61">
        <v>88.688649999999996</v>
      </c>
      <c r="Y2" s="61">
        <v>1.5198248999999999</v>
      </c>
      <c r="Z2" s="61">
        <v>1.2985142000000001</v>
      </c>
      <c r="AA2" s="61">
        <v>16.367384000000001</v>
      </c>
      <c r="AB2" s="61">
        <v>1.5586260000000001</v>
      </c>
      <c r="AC2" s="61">
        <v>421.25986</v>
      </c>
      <c r="AD2" s="61">
        <v>7.8176823000000004</v>
      </c>
      <c r="AE2" s="61">
        <v>2.3820722000000001</v>
      </c>
      <c r="AF2" s="61">
        <v>1.9608862</v>
      </c>
      <c r="AG2" s="61">
        <v>459.39404000000002</v>
      </c>
      <c r="AH2" s="61">
        <v>224.71225000000001</v>
      </c>
      <c r="AI2" s="61">
        <v>234.68178</v>
      </c>
      <c r="AJ2" s="61">
        <v>1192.1201000000001</v>
      </c>
      <c r="AK2" s="61">
        <v>3719.0785999999998</v>
      </c>
      <c r="AL2" s="61">
        <v>174.02283</v>
      </c>
      <c r="AM2" s="61">
        <v>2793.9679999999998</v>
      </c>
      <c r="AN2" s="61">
        <v>89.630740000000003</v>
      </c>
      <c r="AO2" s="61">
        <v>11.708836</v>
      </c>
      <c r="AP2" s="61">
        <v>8.1551109999999998</v>
      </c>
      <c r="AQ2" s="61">
        <v>3.5537238000000002</v>
      </c>
      <c r="AR2" s="61">
        <v>10.934562</v>
      </c>
      <c r="AS2" s="61">
        <v>1002.0606</v>
      </c>
      <c r="AT2" s="61">
        <v>0.11399599000000001</v>
      </c>
      <c r="AU2" s="61">
        <v>2.9105713</v>
      </c>
      <c r="AV2" s="61">
        <v>327.59534000000002</v>
      </c>
      <c r="AW2" s="61">
        <v>94.147869999999998</v>
      </c>
      <c r="AX2" s="61">
        <v>4.4828642000000002E-2</v>
      </c>
      <c r="AY2" s="61">
        <v>0.93165830000000005</v>
      </c>
      <c r="AZ2" s="61">
        <v>302.07760000000002</v>
      </c>
      <c r="BA2" s="61">
        <v>32.24662</v>
      </c>
      <c r="BB2" s="61">
        <v>11.130874</v>
      </c>
      <c r="BC2" s="61">
        <v>12.086814</v>
      </c>
      <c r="BD2" s="61">
        <v>9.0184149999999992</v>
      </c>
      <c r="BE2" s="61">
        <v>0.60128329999999997</v>
      </c>
      <c r="BF2" s="61">
        <v>2.1473814999999998</v>
      </c>
      <c r="BG2" s="61">
        <v>6.9387240000000003E-3</v>
      </c>
      <c r="BH2" s="61">
        <v>3.4117403999999997E-2</v>
      </c>
      <c r="BI2" s="61">
        <v>2.9153130999999999E-2</v>
      </c>
      <c r="BJ2" s="61">
        <v>0.12402873</v>
      </c>
      <c r="BK2" s="61">
        <v>5.3374800000000001E-4</v>
      </c>
      <c r="BL2" s="61">
        <v>0.49821042999999998</v>
      </c>
      <c r="BM2" s="61">
        <v>3.0002525000000002</v>
      </c>
      <c r="BN2" s="61">
        <v>0.73929626000000004</v>
      </c>
      <c r="BO2" s="61">
        <v>43.769897</v>
      </c>
      <c r="BP2" s="61">
        <v>6.8984379999999996</v>
      </c>
      <c r="BQ2" s="61">
        <v>15.314033500000001</v>
      </c>
      <c r="BR2" s="61">
        <v>59.883274</v>
      </c>
      <c r="BS2" s="61">
        <v>20.136616</v>
      </c>
      <c r="BT2" s="61">
        <v>7.0511355</v>
      </c>
      <c r="BU2" s="61">
        <v>0.13227523999999999</v>
      </c>
      <c r="BV2" s="61">
        <v>4.2030263999999998E-2</v>
      </c>
      <c r="BW2" s="61">
        <v>0.56313789999999997</v>
      </c>
      <c r="BX2" s="61">
        <v>1.1517746</v>
      </c>
      <c r="BY2" s="61">
        <v>0.15007491000000001</v>
      </c>
      <c r="BZ2" s="61">
        <v>8.9378389999999997E-4</v>
      </c>
      <c r="CA2" s="61">
        <v>0.86622120000000002</v>
      </c>
      <c r="CB2" s="61">
        <v>1.4478199000000001E-2</v>
      </c>
      <c r="CC2" s="61">
        <v>0.15851182</v>
      </c>
      <c r="CD2" s="61">
        <v>1.9984755999999999</v>
      </c>
      <c r="CE2" s="61">
        <v>0.12250748</v>
      </c>
      <c r="CF2" s="61">
        <v>0.32156473000000002</v>
      </c>
      <c r="CG2" s="61">
        <v>6.2249995E-7</v>
      </c>
      <c r="CH2" s="61">
        <v>3.2539748E-2</v>
      </c>
      <c r="CI2" s="61">
        <v>0</v>
      </c>
      <c r="CJ2" s="61">
        <v>4.5439670000000003</v>
      </c>
      <c r="CK2" s="61">
        <v>3.4707426999999999E-2</v>
      </c>
      <c r="CL2" s="61">
        <v>1.2756565</v>
      </c>
      <c r="CM2" s="61">
        <v>2.9956185999999998</v>
      </c>
      <c r="CN2" s="61">
        <v>2317.2024000000001</v>
      </c>
      <c r="CO2" s="61">
        <v>3995.8076000000001</v>
      </c>
      <c r="CP2" s="61">
        <v>2120.7040000000002</v>
      </c>
      <c r="CQ2" s="61">
        <v>898.48803999999996</v>
      </c>
      <c r="CR2" s="61">
        <v>407.26317999999998</v>
      </c>
      <c r="CS2" s="61">
        <v>554.31690000000003</v>
      </c>
      <c r="CT2" s="61">
        <v>2224.7973999999999</v>
      </c>
      <c r="CU2" s="61">
        <v>1278.4152999999999</v>
      </c>
      <c r="CV2" s="61">
        <v>1715.8629000000001</v>
      </c>
      <c r="CW2" s="61">
        <v>1403.6062999999999</v>
      </c>
      <c r="CX2" s="61">
        <v>389.94128000000001</v>
      </c>
      <c r="CY2" s="61">
        <v>3079.7260000000001</v>
      </c>
      <c r="CZ2" s="61">
        <v>1420.1583000000001</v>
      </c>
      <c r="DA2" s="61">
        <v>3193.4625999999998</v>
      </c>
      <c r="DB2" s="61">
        <v>3308.5770000000002</v>
      </c>
      <c r="DC2" s="61">
        <v>4249.4106000000002</v>
      </c>
      <c r="DD2" s="61">
        <v>6882.0460000000003</v>
      </c>
      <c r="DE2" s="61">
        <v>1324.5630000000001</v>
      </c>
      <c r="DF2" s="61">
        <v>3846.1203999999998</v>
      </c>
      <c r="DG2" s="61">
        <v>1589.8749</v>
      </c>
      <c r="DH2" s="61">
        <v>97.048869999999994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32.24662</v>
      </c>
      <c r="B6">
        <f>BB2</f>
        <v>11.130874</v>
      </c>
      <c r="C6">
        <f>BC2</f>
        <v>12.086814</v>
      </c>
      <c r="D6">
        <f>BD2</f>
        <v>9.0184149999999992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24036</v>
      </c>
      <c r="C2" s="56">
        <f ca="1">YEAR(TODAY())-YEAR(B2)+IF(TODAY()&gt;=DATE(YEAR(TODAY()),MONTH(B2),DAY(B2)),0,-1)</f>
        <v>56</v>
      </c>
      <c r="E2" s="52">
        <v>163.5</v>
      </c>
      <c r="F2" s="53" t="s">
        <v>39</v>
      </c>
      <c r="G2" s="52">
        <v>66.099999999999994</v>
      </c>
      <c r="H2" s="51" t="s">
        <v>41</v>
      </c>
      <c r="I2" s="72">
        <f>ROUND(G3/E3^2,1)</f>
        <v>24.7</v>
      </c>
    </row>
    <row r="3" spans="1:9" x14ac:dyDescent="0.3">
      <c r="E3" s="51">
        <f>E2/100</f>
        <v>1.635</v>
      </c>
      <c r="F3" s="51" t="s">
        <v>40</v>
      </c>
      <c r="G3" s="51">
        <f>G2</f>
        <v>66.099999999999994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44606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박일원, ID : H2300005)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02월 14일 16:34:20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44606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56</v>
      </c>
      <c r="G12" s="137"/>
      <c r="H12" s="137"/>
      <c r="I12" s="137"/>
      <c r="K12" s="128">
        <f>'개인정보 및 신체계측 입력'!E2</f>
        <v>163.5</v>
      </c>
      <c r="L12" s="129"/>
      <c r="M12" s="122">
        <f>'개인정보 및 신체계측 입력'!G2</f>
        <v>66.099999999999994</v>
      </c>
      <c r="N12" s="123"/>
      <c r="O12" s="118" t="s">
        <v>271</v>
      </c>
      <c r="P12" s="112"/>
      <c r="Q12" s="115">
        <f>'개인정보 및 신체계측 입력'!I2</f>
        <v>24.7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박일원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75.914000000000001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8.56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15.526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0.7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8.9</v>
      </c>
      <c r="L72" s="36" t="s">
        <v>53</v>
      </c>
      <c r="M72" s="36">
        <f>ROUND('DRIs DATA'!K8,1)</f>
        <v>4.9000000000000004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53.64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119.55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88.69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103.91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57.42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247.94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117.09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2022-02-14T07:39:22Z</dcterms:modified>
</cp:coreProperties>
</file>