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<sst xmlns="http://schemas.openxmlformats.org/spreadsheetml/2006/main" count="692" uniqueCount="363">
  <si>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</si>
  <si>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</si>
  <si>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</si>
  <si>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</si>
  <si>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</si>
  <si>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</si>
  <si>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</si>
  <si>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</si>
  <si>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</si>
  <si>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</si>
  <si>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</si>
  <si>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</si>
  <si>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</si>
  <si>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</si>
  <si>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</si>
  <si>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</si>
  <si>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</si>
  <si>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</si>
  <si>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</si>
  <si>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</si>
  <si>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</si>
  <si>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</si>
  <si>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</si>
  <si>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</si>
  <si>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</si>
  <si>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</si>
  <si>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</si>
  <si>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</si>
  <si>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</si>
  <si>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</si>
  <si>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</si>
  <si>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</si>
  <si>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</si>
  <si>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</si>
  <si>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</si>
  <si>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</si>
  <si>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</si>
  <si>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</si>
  <si>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</si>
  <si>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</si>
  <si>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</si>
  <si>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</si>
  <si>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</si>
  <si>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</si>
  <si>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</si>
  <si>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</si>
  <si>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</si>
  <si>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</si>
  <si>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</si>
  <si>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</si>
  <si>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</si>
  <si>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</si>
  <si>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</si>
  <si>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</si>
  <si>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</si>
  <si>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</si>
  <si>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</si>
  <si>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</si>
  <si>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</si>
  <si>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</si>
  <si>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</si>
  <si>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</si>
  <si>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</si>
  <si>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</si>
  <si>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</si>
  <si>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</si>
  <si>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</si>
  <si>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</si>
  <si>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</si>
  <si>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</si>
  <si>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</si>
  <si>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</si>
  <si>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</si>
  <si>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</si>
  <si>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</si>
  <si>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</si>
  <si>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</si>
  <si>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</si>
  <si>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</si>
  <si>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</si>
  <si>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</si>
  <si>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</si>
  <si>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</si>
  <si>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</si>
  <si>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</si>
  <si>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</si>
  <si>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</si>
  <si>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</si>
  <si>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</si>
  <si>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</si>
  <si>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</si>
  <si>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</si>
  <si>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</si>
  <si>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</si>
  <si>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</si>
  <si>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</si>
  <si>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</si>
  <si>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</si>
  <si>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</si>
  <si>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</si>
  <si>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</si>
  <si>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</si>
  <si>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</si>
  <si>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</si>
  <si>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</si>
  <si>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</si>
  <si>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</si>
  <si>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</si>
  <si>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</si>
  <si>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</si>
  <si>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</si>
  <si>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</si>
  <si>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</si>
  <si>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</si>
  <si>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</si>
  <si>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</si>
  <si>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</si>
  <si>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</si>
  <si>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</si>
  <si>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</si>
  <si>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</si>
  <si>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</si>
  <si>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</si>
  <si>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</si>
  <si>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</si>
  <si>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</si>
  <si>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</si>
  <si>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</si>
  <si>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</si>
  <si>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</si>
  <si>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</si>
  <si>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</si>
  <si>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</si>
  <si>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</si>
  <si>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</si>
  <si>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</si>
  <si>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</si>
  <si>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</si>
  <si>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</si>
  <si>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</si>
  <si>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</si>
  <si>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</si>
  <si>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</si>
  <si>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</si>
  <si>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</si>
  <si>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</si>
  <si>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</si>
  <si>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</si>
  <si>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</si>
  <si>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</si>
  <si>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</si>
  <si>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</si>
  <si>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</si>
  <si>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</si>
  <si>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</si>
  <si>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</si>
  <si>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</si>
  <si>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</si>
  <si>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</si>
  <si>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</si>
  <si>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</si>
  <si>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</si>
  <si>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</si>
  <si>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</si>
  <si>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</si>
  <si>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</si>
  <si>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</si>
  <si>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</si>
  <si>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</si>
  <si>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</si>
  <si>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</si>
  <si>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</si>
  <si>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</si>
  <si>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</si>
  <si>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</si>
  <si>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</si>
  <si>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</si>
  <si>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</si>
  <si>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</si>
  <si>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</si>
  <si>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</si>
  <si>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</si>
  <si>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</si>
  <si>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</si>
  <si>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</si>
  <si>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</si>
  <si>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</si>
  <si>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</si>
  <si>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</si>
  <si>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</si>
  <si>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</si>
  <si>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</si>
  <si>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</si>
  <si>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</si>
  <si>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</si>
  <si>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</si>
  <si>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</si>
  <si>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</si>
  <si>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</si>
  <si>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</si>
  <si>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</si>
  <si>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</si>
  <si>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</si>
  <si>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</si>
  <si>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</si>
  <si>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</si>
  <si>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</si>
  <si>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</si>
  <si>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</si>
  <si>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</si>
  <si>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</si>
  <si>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</si>
  <si>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</si>
  <si>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</si>
  <si>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</si>
  <si>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</si>
  <si>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</si>
  <si>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</si>
  <si>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</si>
  <si>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</si>
  <si>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</si>
  <si>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</si>
  <si>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</si>
  <si>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</si>
  <si>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</si>
  <si>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</si>
  <si>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</si>
  <si>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</si>
  <si>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</si>
  <si>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</si>
  <si>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</si>
  <si>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</si>
  <si>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</si>
  <si>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</si>
  <si>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</si>
  <si>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</si>
  <si>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</si>
  <si>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</si>
  <si>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</si>
  <si>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</si>
  <si>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</si>
  <si>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</si>
  <si>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</si>
  <si>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</si>
  <si>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</si>
  <si>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</si>
  <si>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</si>
  <si>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</si>
  <si>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</si>
  <si>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</si>
  <si>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</si>
  <si>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</si>
  <si>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</si>
  <si>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</si>
  <si>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</si>
  <si>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</si>
  <si>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</si>
  <si>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</si>
  <si>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</si>
  <si>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</si>
  <si>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</si>
  <si>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</si>
  <si>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</si>
  <si>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</si>
  <si>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</si>
  <si>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</si>
  <si>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</si>
  <si>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</si>
  <si>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</si>
  <si>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</si>
  <si>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</si>
  <si>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</si>
  <si>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</si>
  <si>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</si>
  <si>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</si>
  <si>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</si>
  <si>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</si>
  <si>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</si>
  <si>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</si>
  <si>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</si>
  <si>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수용성 비타민</t>
    <phoneticPr fontId="1" type="noConversion"/>
  </si>
  <si>
    <t>비타민B6</t>
    <phoneticPr fontId="1" type="noConversion"/>
  </si>
  <si>
    <t>비오틴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</si>
  <si>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</si>
  <si>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</si>
  <si>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</si>
  <si>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</si>
  <si>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</si>
  <si>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</si>
  <si>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</si>
  <si>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</si>
  <si>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</si>
  <si>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</si>
  <si>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</si>
  <si>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</si>
  <si>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</si>
  <si>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</si>
  <si>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</si>
  <si>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</si>
  <si>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</si>
  <si>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</si>
  <si>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</si>
  <si>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</si>
  <si>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</si>
  <si>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</si>
  <si>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</si>
  <si>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</si>
  <si>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</si>
  <si>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리보플라빈</t>
    <phoneticPr fontId="1" type="noConversion"/>
  </si>
  <si>
    <t>판토텐산</t>
    <phoneticPr fontId="1" type="noConversion"/>
  </si>
  <si>
    <t>인</t>
    <phoneticPr fontId="1" type="noConversion"/>
  </si>
  <si>
    <t>마그네슘</t>
    <phoneticPr fontId="1" type="noConversion"/>
  </si>
  <si>
    <t>구리(ug/일)</t>
    <phoneticPr fontId="1" type="noConversion"/>
  </si>
  <si>
    <t>M</t>
  </si>
  <si>
    <t>H2300007</t>
  </si>
  <si>
    <t>김만용</t>
  </si>
  <si>
    <t>정보</t>
    <phoneticPr fontId="1" type="noConversion"/>
  </si>
  <si>
    <t>(설문지 : FFQ 95문항 설문지, 사용자 : 김만용, ID : H2300007)</t>
  </si>
  <si>
    <t>2022년 03월 14일 10:47:32</t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</si>
  <si>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</si>
  <si>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</si>
  <si>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</si>
  <si>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</si>
  <si>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</si>
  <si>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</si>
  <si>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</si>
  <si>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</si>
  <si>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</si>
  <si>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</si>
  <si>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적정비율(최소)</t>
    <phoneticPr fontId="1" type="noConversion"/>
  </si>
  <si>
    <t>섭취비율</t>
    <phoneticPr fontId="1" type="noConversion"/>
  </si>
  <si>
    <t>섭취비율</t>
    <phoneticPr fontId="1" type="noConversion"/>
  </si>
  <si>
    <t>지용성 비타민</t>
    <phoneticPr fontId="1" type="noConversion"/>
  </si>
  <si>
    <t>권장섭취량</t>
    <phoneticPr fontId="1" type="noConversion"/>
  </si>
  <si>
    <t>상한섭취량</t>
    <phoneticPr fontId="1" type="noConversion"/>
  </si>
  <si>
    <t>권장섭취량</t>
    <phoneticPr fontId="1" type="noConversion"/>
  </si>
  <si>
    <t>섭취량</t>
    <phoneticPr fontId="1" type="noConversion"/>
  </si>
  <si>
    <t>섭취량</t>
    <phoneticPr fontId="1" type="noConversion"/>
  </si>
  <si>
    <t>평균필요량</t>
    <phoneticPr fontId="1" type="noConversion"/>
  </si>
  <si>
    <t>비타민A(μg RAE/일)</t>
    <phoneticPr fontId="1" type="noConversion"/>
  </si>
  <si>
    <t>비타민C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</si>
  <si>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</si>
  <si>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</si>
  <si>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</si>
  <si>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평균필요량</t>
    <phoneticPr fontId="1" type="noConversion"/>
  </si>
  <si>
    <t>상한섭취량</t>
    <phoneticPr fontId="1" type="noConversion"/>
  </si>
  <si>
    <t>권장섭취량</t>
    <phoneticPr fontId="1" type="noConversion"/>
  </si>
  <si>
    <t>섭취량</t>
    <phoneticPr fontId="1" type="noConversion"/>
  </si>
  <si>
    <t>평균필요량</t>
    <phoneticPr fontId="1" type="noConversion"/>
  </si>
  <si>
    <t>상한섭취량</t>
    <phoneticPr fontId="1" type="noConversion"/>
  </si>
  <si>
    <t>평균필요량</t>
    <phoneticPr fontId="1" type="noConversion"/>
  </si>
  <si>
    <t>권장섭취량</t>
    <phoneticPr fontId="1" type="noConversion"/>
  </si>
  <si>
    <t>엽산(μg DFE/일)</t>
    <phoneticPr fontId="1" type="noConversion"/>
  </si>
  <si>
    <t>다량 무기질</t>
    <phoneticPr fontId="1" type="noConversion"/>
  </si>
  <si>
    <t>충분섭취량</t>
    <phoneticPr fontId="1" type="noConversion"/>
  </si>
  <si>
    <t>충분섭취량</t>
    <phoneticPr fontId="1" type="noConversion"/>
  </si>
  <si>
    <t>상한섭취량</t>
    <phoneticPr fontId="1" type="noConversion"/>
  </si>
  <si>
    <t>미량 무기질</t>
    <phoneticPr fontId="1" type="noConversion"/>
  </si>
  <si>
    <t>요오드</t>
    <phoneticPr fontId="1" type="noConversion"/>
  </si>
  <si>
    <t>몰리브덴</t>
    <phoneticPr fontId="1" type="noConversion"/>
  </si>
  <si>
    <t>평균필요량</t>
    <phoneticPr fontId="1" type="noConversion"/>
  </si>
  <si>
    <t>섭취량</t>
    <phoneticPr fontId="1" type="noConversion"/>
  </si>
  <si>
    <t>권장섭취량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</si>
</sst>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97.658169999999998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7378304"/>
        <c:axId val="147374776"/>
      </c:barChart>
      <c:catAx>
        <c:axId val="14737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7374776"/>
        <c:crosses val="autoZero"/>
        <c:auto val="1"/>
        <c:lblAlgn val="ctr"/>
        <c:lblOffset val="100"/>
        <c:noMultiLvlLbl val="0"/>
      </c:catAx>
      <c:valAx>
        <c:axId val="147374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737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2.2772616999999999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034480"/>
        <c:axId val="565037616"/>
      </c:barChart>
      <c:catAx>
        <c:axId val="56503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037616"/>
        <c:crosses val="autoZero"/>
        <c:auto val="1"/>
        <c:lblAlgn val="ctr"/>
        <c:lblOffset val="100"/>
        <c:noMultiLvlLbl val="0"/>
      </c:catAx>
      <c:valAx>
        <c:axId val="565037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03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8.2579194999999994E-2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305208"/>
        <c:axId val="564297760"/>
      </c:barChart>
      <c:catAx>
        <c:axId val="56430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297760"/>
        <c:crosses val="autoZero"/>
        <c:auto val="1"/>
        <c:lblAlgn val="ctr"/>
        <c:lblOffset val="100"/>
        <c:noMultiLvlLbl val="0"/>
      </c:catAx>
      <c:valAx>
        <c:axId val="56429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30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1291.4730999999999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18648"/>
        <c:axId val="602522320"/>
      </c:barChart>
      <c:catAx>
        <c:axId val="42511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522320"/>
        <c:crosses val="autoZero"/>
        <c:auto val="1"/>
        <c:lblAlgn val="ctr"/>
        <c:lblOffset val="100"/>
        <c:noMultiLvlLbl val="0"/>
      </c:catAx>
      <c:valAx>
        <c:axId val="602522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1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2462.2516999999998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518400"/>
        <c:axId val="602516832"/>
      </c:barChart>
      <c:catAx>
        <c:axId val="60251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516832"/>
        <c:crosses val="autoZero"/>
        <c:auto val="1"/>
        <c:lblAlgn val="ctr"/>
        <c:lblOffset val="100"/>
        <c:noMultiLvlLbl val="0"/>
      </c:catAx>
      <c:valAx>
        <c:axId val="6025168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51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39.971620000000001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522712"/>
        <c:axId val="602519184"/>
      </c:barChart>
      <c:catAx>
        <c:axId val="60252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519184"/>
        <c:crosses val="autoZero"/>
        <c:auto val="1"/>
        <c:lblAlgn val="ctr"/>
        <c:lblOffset val="100"/>
        <c:noMultiLvlLbl val="0"/>
      </c:catAx>
      <c:valAx>
        <c:axId val="60251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52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107.13901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523496"/>
        <c:axId val="602523888"/>
      </c:barChart>
      <c:catAx>
        <c:axId val="60252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523888"/>
        <c:crosses val="autoZero"/>
        <c:auto val="1"/>
        <c:lblAlgn val="ctr"/>
        <c:lblOffset val="100"/>
        <c:noMultiLvlLbl val="0"/>
      </c:catAx>
      <c:valAx>
        <c:axId val="602523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523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17.299697999999999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517224"/>
        <c:axId val="602519576"/>
      </c:barChart>
      <c:catAx>
        <c:axId val="602517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519576"/>
        <c:crosses val="autoZero"/>
        <c:auto val="1"/>
        <c:lblAlgn val="ctr"/>
        <c:lblOffset val="100"/>
        <c:noMultiLvlLbl val="0"/>
      </c:catAx>
      <c:valAx>
        <c:axId val="602519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51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531.07830000000001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519968"/>
        <c:axId val="602520360"/>
      </c:barChart>
      <c:catAx>
        <c:axId val="60251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520360"/>
        <c:crosses val="autoZero"/>
        <c:auto val="1"/>
        <c:lblAlgn val="ctr"/>
        <c:lblOffset val="100"/>
        <c:noMultiLvlLbl val="0"/>
      </c:catAx>
      <c:valAx>
        <c:axId val="6025203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51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3.5243403E-2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521144"/>
        <c:axId val="602521536"/>
      </c:barChart>
      <c:catAx>
        <c:axId val="602521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521536"/>
        <c:crosses val="autoZero"/>
        <c:auto val="1"/>
        <c:lblAlgn val="ctr"/>
        <c:lblOffset val="100"/>
        <c:noMultiLvlLbl val="0"/>
      </c:catAx>
      <c:valAx>
        <c:axId val="602521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521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2.7675643000000001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922144"/>
        <c:axId val="571915480"/>
      </c:barChart>
      <c:catAx>
        <c:axId val="57192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915480"/>
        <c:crosses val="autoZero"/>
        <c:auto val="1"/>
        <c:lblAlgn val="ctr"/>
        <c:lblOffset val="100"/>
        <c:noMultiLvlLbl val="0"/>
      </c:catAx>
      <c:valAx>
        <c:axId val="571915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2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20.650096999999999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7372032"/>
        <c:axId val="147373208"/>
      </c:barChart>
      <c:catAx>
        <c:axId val="14737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7373208"/>
        <c:crosses val="autoZero"/>
        <c:auto val="1"/>
        <c:lblAlgn val="ctr"/>
        <c:lblOffset val="100"/>
        <c:noMultiLvlLbl val="0"/>
      </c:catAx>
      <c:valAx>
        <c:axId val="147373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737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36.455120000000001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917048"/>
        <c:axId val="571919008"/>
      </c:barChart>
      <c:catAx>
        <c:axId val="57191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919008"/>
        <c:crosses val="autoZero"/>
        <c:auto val="1"/>
        <c:lblAlgn val="ctr"/>
        <c:lblOffset val="100"/>
        <c:noMultiLvlLbl val="0"/>
      </c:catAx>
      <c:valAx>
        <c:axId val="57191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1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110.39312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921360"/>
        <c:axId val="571919792"/>
      </c:barChart>
      <c:catAx>
        <c:axId val="57192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919792"/>
        <c:crosses val="autoZero"/>
        <c:auto val="1"/>
        <c:lblAlgn val="ctr"/>
        <c:lblOffset val="100"/>
        <c:noMultiLvlLbl val="0"/>
      </c:catAx>
      <c:valAx>
        <c:axId val="571919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2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2.8530000000000002</c:v>
                </c:pt>
                <c:pt idx="1">
                  <c:v>12.731999999999999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920576"/>
        <c:axId val="571915872"/>
      </c:barChart>
      <c:catAx>
        <c:axId val="57192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915872"/>
        <c:crosses val="autoZero"/>
        <c:auto val="1"/>
        <c:lblAlgn val="ctr"/>
        <c:lblOffset val="100"/>
        <c:noMultiLvlLbl val="0"/>
      </c:catAx>
      <c:valAx>
        <c:axId val="57191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2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11.240769999999999</c:v>
                </c:pt>
                <c:pt idx="1">
                  <c:v>15.512007000000001</c:v>
                </c:pt>
                <c:pt idx="2">
                  <c:v>9.7935239999999997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678.70129999999995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917832"/>
        <c:axId val="571916656"/>
      </c:barChart>
      <c:catAx>
        <c:axId val="571917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916656"/>
        <c:crosses val="autoZero"/>
        <c:auto val="1"/>
        <c:lblAlgn val="ctr"/>
        <c:lblOffset val="100"/>
        <c:noMultiLvlLbl val="0"/>
      </c:catAx>
      <c:valAx>
        <c:axId val="571916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17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9.9886619999999997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918616"/>
        <c:axId val="571919400"/>
      </c:barChart>
      <c:catAx>
        <c:axId val="57191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919400"/>
        <c:crosses val="autoZero"/>
        <c:auto val="1"/>
        <c:lblAlgn val="ctr"/>
        <c:lblOffset val="100"/>
        <c:noMultiLvlLbl val="0"/>
      </c:catAx>
      <c:valAx>
        <c:axId val="57191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1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63.481000000000002</c:v>
                </c:pt>
                <c:pt idx="1">
                  <c:v>11.576000000000001</c:v>
                </c:pt>
                <c:pt idx="2">
                  <c:v>24.943000000000001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920968"/>
        <c:axId val="596429392"/>
      </c:barChart>
      <c:catAx>
        <c:axId val="571920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6429392"/>
        <c:crosses val="autoZero"/>
        <c:auto val="1"/>
        <c:lblAlgn val="ctr"/>
        <c:lblOffset val="100"/>
        <c:noMultiLvlLbl val="0"/>
      </c:catAx>
      <c:valAx>
        <c:axId val="59642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20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1838.6603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6430176"/>
        <c:axId val="596428216"/>
      </c:barChart>
      <c:catAx>
        <c:axId val="59643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6428216"/>
        <c:crosses val="autoZero"/>
        <c:auto val="1"/>
        <c:lblAlgn val="ctr"/>
        <c:lblOffset val="100"/>
        <c:noMultiLvlLbl val="0"/>
      </c:catAx>
      <c:valAx>
        <c:axId val="596428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643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44.875965000000001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6423120"/>
        <c:axId val="596423512"/>
      </c:barChart>
      <c:catAx>
        <c:axId val="59642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6423512"/>
        <c:crosses val="autoZero"/>
        <c:auto val="1"/>
        <c:lblAlgn val="ctr"/>
        <c:lblOffset val="100"/>
        <c:noMultiLvlLbl val="0"/>
      </c:catAx>
      <c:valAx>
        <c:axId val="596423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642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427.18619999999999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6429784"/>
        <c:axId val="596425472"/>
      </c:barChart>
      <c:catAx>
        <c:axId val="59642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6425472"/>
        <c:crosses val="autoZero"/>
        <c:auto val="1"/>
        <c:lblAlgn val="ctr"/>
        <c:lblOffset val="100"/>
        <c:noMultiLvlLbl val="0"/>
      </c:catAx>
      <c:valAx>
        <c:axId val="596425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642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5.6928890000000001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302856"/>
        <c:axId val="564304424"/>
      </c:barChart>
      <c:catAx>
        <c:axId val="564302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304424"/>
        <c:crosses val="autoZero"/>
        <c:auto val="1"/>
        <c:lblAlgn val="ctr"/>
        <c:lblOffset val="100"/>
        <c:noMultiLvlLbl val="0"/>
      </c:catAx>
      <c:valAx>
        <c:axId val="564304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302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5328.8603999999996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6424688"/>
        <c:axId val="596428608"/>
      </c:barChart>
      <c:catAx>
        <c:axId val="59642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6428608"/>
        <c:crosses val="autoZero"/>
        <c:auto val="1"/>
        <c:lblAlgn val="ctr"/>
        <c:lblOffset val="100"/>
        <c:noMultiLvlLbl val="0"/>
      </c:catAx>
      <c:valAx>
        <c:axId val="596428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642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25.040040999999999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6425864"/>
        <c:axId val="596426256"/>
      </c:barChart>
      <c:catAx>
        <c:axId val="596425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6426256"/>
        <c:crosses val="autoZero"/>
        <c:auto val="1"/>
        <c:lblAlgn val="ctr"/>
        <c:lblOffset val="100"/>
        <c:noMultiLvlLbl val="0"/>
      </c:catAx>
      <c:valAx>
        <c:axId val="596426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6425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1.6107066000000001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6427040"/>
        <c:axId val="596427432"/>
      </c:barChart>
      <c:catAx>
        <c:axId val="59642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6427432"/>
        <c:crosses val="autoZero"/>
        <c:auto val="1"/>
        <c:lblAlgn val="ctr"/>
        <c:lblOffset val="100"/>
        <c:noMultiLvlLbl val="0"/>
      </c:catAx>
      <c:valAx>
        <c:axId val="596427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642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249.09816000000001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17080"/>
        <c:axId val="565035264"/>
      </c:barChart>
      <c:catAx>
        <c:axId val="42511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035264"/>
        <c:crosses val="autoZero"/>
        <c:auto val="1"/>
        <c:lblAlgn val="ctr"/>
        <c:lblOffset val="100"/>
        <c:noMultiLvlLbl val="0"/>
      </c:catAx>
      <c:valAx>
        <c:axId val="565035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17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1.6809095999999999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034872"/>
        <c:axId val="565030952"/>
      </c:barChart>
      <c:catAx>
        <c:axId val="565034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030952"/>
        <c:crosses val="autoZero"/>
        <c:auto val="1"/>
        <c:lblAlgn val="ctr"/>
        <c:lblOffset val="100"/>
        <c:noMultiLvlLbl val="0"/>
      </c:catAx>
      <c:valAx>
        <c:axId val="565030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034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19.867954000000001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038008"/>
        <c:axId val="565033304"/>
      </c:barChart>
      <c:catAx>
        <c:axId val="56503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033304"/>
        <c:crosses val="autoZero"/>
        <c:auto val="1"/>
        <c:lblAlgn val="ctr"/>
        <c:lblOffset val="100"/>
        <c:noMultiLvlLbl val="0"/>
      </c:catAx>
      <c:valAx>
        <c:axId val="565033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03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1.6107066000000001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031344"/>
        <c:axId val="565036440"/>
      </c:barChart>
      <c:catAx>
        <c:axId val="56503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036440"/>
        <c:crosses val="autoZero"/>
        <c:auto val="1"/>
        <c:lblAlgn val="ctr"/>
        <c:lblOffset val="100"/>
        <c:noMultiLvlLbl val="0"/>
      </c:catAx>
      <c:valAx>
        <c:axId val="565036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03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448.19137999999998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033696"/>
        <c:axId val="565034088"/>
      </c:barChart>
      <c:catAx>
        <c:axId val="56503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034088"/>
        <c:crosses val="autoZero"/>
        <c:auto val="1"/>
        <c:lblAlgn val="ctr"/>
        <c:lblOffset val="100"/>
        <c:noMultiLvlLbl val="0"/>
      </c:catAx>
      <c:valAx>
        <c:axId val="565034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03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9.9631790000000002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036048"/>
        <c:axId val="565037224"/>
      </c:barChart>
      <c:catAx>
        <c:axId val="56503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037224"/>
        <c:crosses val="autoZero"/>
        <c:auto val="1"/>
        <c:lblAlgn val="ctr"/>
        <c:lblOffset val="100"/>
        <c:noMultiLvlLbl val="0"/>
      </c:catAx>
      <c:valAx>
        <c:axId val="565037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03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김만용, ID : H2300007)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03월 14일 10:47:32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1838.6603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97.658169999999998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20.650096999999999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63.481000000000002</v>
      </c>
      <c r="G8" s="59">
        <f>'DRIs DATA 입력'!G8</f>
        <v>11.576000000000001</v>
      </c>
      <c r="H8" s="59">
        <f>'DRIs DATA 입력'!H8</f>
        <v>24.943000000000001</v>
      </c>
      <c r="I8" s="46"/>
      <c r="J8" s="59" t="s">
        <v>216</v>
      </c>
      <c r="K8" s="59">
        <f>'DRIs DATA 입력'!K8</f>
        <v>2.8530000000000002</v>
      </c>
      <c r="L8" s="59">
        <f>'DRIs DATA 입력'!L8</f>
        <v>12.731999999999999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678.70129999999995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9.9886619999999997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5.6928890000000001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249.09816000000001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44.875965000000001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1.4012990000000001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1.6809095999999999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19.867954000000001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1.6107066000000001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448.19137999999998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9.9631790000000002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2.2772616999999999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8.2579194999999994E-2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427.18619999999999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1291.4730999999999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5328.8603999999996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2462.2516999999998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39.971620000000001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107.13901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25.040040999999999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17.299697999999999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531.07830000000001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3.5243403E-2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2.7675643000000001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36.455120000000001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110.39312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6" sqref="K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316</v>
      </c>
      <c r="B1" s="61" t="s">
        <v>317</v>
      </c>
      <c r="G1" s="62" t="s">
        <v>294</v>
      </c>
      <c r="H1" s="61" t="s">
        <v>318</v>
      </c>
    </row>
    <row r="3" spans="1:27" x14ac:dyDescent="0.3">
      <c r="A3" s="68" t="s">
        <v>295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319</v>
      </c>
      <c r="B4" s="67"/>
      <c r="C4" s="67"/>
      <c r="E4" s="69" t="s">
        <v>320</v>
      </c>
      <c r="F4" s="70"/>
      <c r="G4" s="70"/>
      <c r="H4" s="71"/>
      <c r="J4" s="69" t="s">
        <v>321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297</v>
      </c>
      <c r="V4" s="67"/>
      <c r="W4" s="67"/>
      <c r="X4" s="67"/>
      <c r="Y4" s="67"/>
      <c r="Z4" s="67"/>
    </row>
    <row r="5" spans="1:27" x14ac:dyDescent="0.3">
      <c r="A5" s="65"/>
      <c r="B5" s="65" t="s">
        <v>322</v>
      </c>
      <c r="C5" s="65" t="s">
        <v>276</v>
      </c>
      <c r="E5" s="65"/>
      <c r="F5" s="65" t="s">
        <v>50</v>
      </c>
      <c r="G5" s="65" t="s">
        <v>323</v>
      </c>
      <c r="H5" s="65" t="s">
        <v>46</v>
      </c>
      <c r="J5" s="65"/>
      <c r="K5" s="65" t="s">
        <v>324</v>
      </c>
      <c r="L5" s="65" t="s">
        <v>298</v>
      </c>
      <c r="N5" s="65"/>
      <c r="O5" s="65" t="s">
        <v>325</v>
      </c>
      <c r="P5" s="65" t="s">
        <v>277</v>
      </c>
      <c r="Q5" s="65" t="s">
        <v>326</v>
      </c>
      <c r="R5" s="65" t="s">
        <v>327</v>
      </c>
      <c r="S5" s="65" t="s">
        <v>328</v>
      </c>
      <c r="U5" s="65"/>
      <c r="V5" s="65" t="s">
        <v>325</v>
      </c>
      <c r="W5" s="65" t="s">
        <v>277</v>
      </c>
      <c r="X5" s="65" t="s">
        <v>326</v>
      </c>
      <c r="Y5" s="65" t="s">
        <v>279</v>
      </c>
      <c r="Z5" s="65" t="s">
        <v>276</v>
      </c>
    </row>
    <row r="6" spans="1:27" x14ac:dyDescent="0.3">
      <c r="A6" s="65" t="s">
        <v>296</v>
      </c>
      <c r="B6" s="65">
        <v>2200</v>
      </c>
      <c r="C6" s="65">
        <v>1838.6603</v>
      </c>
      <c r="E6" s="65" t="s">
        <v>299</v>
      </c>
      <c r="F6" s="65">
        <v>55</v>
      </c>
      <c r="G6" s="65">
        <v>15</v>
      </c>
      <c r="H6" s="65">
        <v>7</v>
      </c>
      <c r="J6" s="65" t="s">
        <v>329</v>
      </c>
      <c r="K6" s="65">
        <v>0.1</v>
      </c>
      <c r="L6" s="65">
        <v>4</v>
      </c>
      <c r="N6" s="65" t="s">
        <v>300</v>
      </c>
      <c r="O6" s="65">
        <v>50</v>
      </c>
      <c r="P6" s="65">
        <v>60</v>
      </c>
      <c r="Q6" s="65">
        <v>0</v>
      </c>
      <c r="R6" s="65">
        <v>0</v>
      </c>
      <c r="S6" s="65">
        <v>97.658169999999998</v>
      </c>
      <c r="U6" s="65" t="s">
        <v>301</v>
      </c>
      <c r="V6" s="65">
        <v>0</v>
      </c>
      <c r="W6" s="65">
        <v>0</v>
      </c>
      <c r="X6" s="65">
        <v>25</v>
      </c>
      <c r="Y6" s="65">
        <v>0</v>
      </c>
      <c r="Z6" s="65">
        <v>20.650096999999999</v>
      </c>
    </row>
    <row r="7" spans="1:27" x14ac:dyDescent="0.3">
      <c r="E7" s="65" t="s">
        <v>302</v>
      </c>
      <c r="F7" s="65">
        <v>65</v>
      </c>
      <c r="G7" s="65">
        <v>30</v>
      </c>
      <c r="H7" s="65">
        <v>20</v>
      </c>
      <c r="J7" s="65" t="s">
        <v>302</v>
      </c>
      <c r="K7" s="65">
        <v>1</v>
      </c>
      <c r="L7" s="65">
        <v>10</v>
      </c>
    </row>
    <row r="8" spans="1:27" x14ac:dyDescent="0.3">
      <c r="E8" s="65" t="s">
        <v>330</v>
      </c>
      <c r="F8" s="65">
        <v>63.481000000000002</v>
      </c>
      <c r="G8" s="65">
        <v>11.576000000000001</v>
      </c>
      <c r="H8" s="65">
        <v>24.943000000000001</v>
      </c>
      <c r="J8" s="65" t="s">
        <v>331</v>
      </c>
      <c r="K8" s="65">
        <v>2.8530000000000002</v>
      </c>
      <c r="L8" s="65">
        <v>12.731999999999999</v>
      </c>
    </row>
    <row r="13" spans="1:27" x14ac:dyDescent="0.3">
      <c r="A13" s="66" t="s">
        <v>332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303</v>
      </c>
      <c r="B14" s="67"/>
      <c r="C14" s="67"/>
      <c r="D14" s="67"/>
      <c r="E14" s="67"/>
      <c r="F14" s="67"/>
      <c r="H14" s="67" t="s">
        <v>304</v>
      </c>
      <c r="I14" s="67"/>
      <c r="J14" s="67"/>
      <c r="K14" s="67"/>
      <c r="L14" s="67"/>
      <c r="M14" s="67"/>
      <c r="O14" s="67" t="s">
        <v>305</v>
      </c>
      <c r="P14" s="67"/>
      <c r="Q14" s="67"/>
      <c r="R14" s="67"/>
      <c r="S14" s="67"/>
      <c r="T14" s="67"/>
      <c r="V14" s="67" t="s">
        <v>306</v>
      </c>
      <c r="W14" s="67"/>
      <c r="X14" s="67"/>
      <c r="Y14" s="67"/>
      <c r="Z14" s="67"/>
      <c r="AA14" s="67"/>
    </row>
    <row r="15" spans="1:27" x14ac:dyDescent="0.3">
      <c r="A15" s="65"/>
      <c r="B15" s="65" t="s">
        <v>325</v>
      </c>
      <c r="C15" s="65" t="s">
        <v>333</v>
      </c>
      <c r="D15" s="65" t="s">
        <v>278</v>
      </c>
      <c r="E15" s="65" t="s">
        <v>334</v>
      </c>
      <c r="F15" s="65" t="s">
        <v>276</v>
      </c>
      <c r="H15" s="65"/>
      <c r="I15" s="65" t="s">
        <v>325</v>
      </c>
      <c r="J15" s="65" t="s">
        <v>335</v>
      </c>
      <c r="K15" s="65" t="s">
        <v>278</v>
      </c>
      <c r="L15" s="65" t="s">
        <v>279</v>
      </c>
      <c r="M15" s="65" t="s">
        <v>336</v>
      </c>
      <c r="O15" s="65"/>
      <c r="P15" s="65" t="s">
        <v>325</v>
      </c>
      <c r="Q15" s="65" t="s">
        <v>333</v>
      </c>
      <c r="R15" s="65" t="s">
        <v>278</v>
      </c>
      <c r="S15" s="65" t="s">
        <v>327</v>
      </c>
      <c r="T15" s="65" t="s">
        <v>337</v>
      </c>
      <c r="V15" s="65"/>
      <c r="W15" s="65" t="s">
        <v>338</v>
      </c>
      <c r="X15" s="65" t="s">
        <v>335</v>
      </c>
      <c r="Y15" s="65" t="s">
        <v>278</v>
      </c>
      <c r="Z15" s="65" t="s">
        <v>279</v>
      </c>
      <c r="AA15" s="65" t="s">
        <v>276</v>
      </c>
    </row>
    <row r="16" spans="1:27" x14ac:dyDescent="0.3">
      <c r="A16" s="65" t="s">
        <v>339</v>
      </c>
      <c r="B16" s="65">
        <v>530</v>
      </c>
      <c r="C16" s="65">
        <v>750</v>
      </c>
      <c r="D16" s="65">
        <v>0</v>
      </c>
      <c r="E16" s="65">
        <v>3000</v>
      </c>
      <c r="F16" s="65">
        <v>678.70129999999995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9.9886619999999997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5.6928890000000001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249.09816000000001</v>
      </c>
    </row>
    <row r="23" spans="1:62" x14ac:dyDescent="0.3">
      <c r="A23" s="66" t="s">
        <v>280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340</v>
      </c>
      <c r="B24" s="67"/>
      <c r="C24" s="67"/>
      <c r="D24" s="67"/>
      <c r="E24" s="67"/>
      <c r="F24" s="67"/>
      <c r="H24" s="67" t="s">
        <v>307</v>
      </c>
      <c r="I24" s="67"/>
      <c r="J24" s="67"/>
      <c r="K24" s="67"/>
      <c r="L24" s="67"/>
      <c r="M24" s="67"/>
      <c r="O24" s="67" t="s">
        <v>308</v>
      </c>
      <c r="P24" s="67"/>
      <c r="Q24" s="67"/>
      <c r="R24" s="67"/>
      <c r="S24" s="67"/>
      <c r="T24" s="67"/>
      <c r="V24" s="67" t="s">
        <v>341</v>
      </c>
      <c r="W24" s="67"/>
      <c r="X24" s="67"/>
      <c r="Y24" s="67"/>
      <c r="Z24" s="67"/>
      <c r="AA24" s="67"/>
      <c r="AC24" s="67" t="s">
        <v>281</v>
      </c>
      <c r="AD24" s="67"/>
      <c r="AE24" s="67"/>
      <c r="AF24" s="67"/>
      <c r="AG24" s="67"/>
      <c r="AH24" s="67"/>
      <c r="AJ24" s="67" t="s">
        <v>342</v>
      </c>
      <c r="AK24" s="67"/>
      <c r="AL24" s="67"/>
      <c r="AM24" s="67"/>
      <c r="AN24" s="67"/>
      <c r="AO24" s="67"/>
      <c r="AQ24" s="67" t="s">
        <v>343</v>
      </c>
      <c r="AR24" s="67"/>
      <c r="AS24" s="67"/>
      <c r="AT24" s="67"/>
      <c r="AU24" s="67"/>
      <c r="AV24" s="67"/>
      <c r="AX24" s="67" t="s">
        <v>309</v>
      </c>
      <c r="AY24" s="67"/>
      <c r="AZ24" s="67"/>
      <c r="BA24" s="67"/>
      <c r="BB24" s="67"/>
      <c r="BC24" s="67"/>
      <c r="BE24" s="67" t="s">
        <v>282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325</v>
      </c>
      <c r="C25" s="65" t="s">
        <v>335</v>
      </c>
      <c r="D25" s="65" t="s">
        <v>326</v>
      </c>
      <c r="E25" s="65" t="s">
        <v>279</v>
      </c>
      <c r="F25" s="65" t="s">
        <v>276</v>
      </c>
      <c r="H25" s="65"/>
      <c r="I25" s="65" t="s">
        <v>325</v>
      </c>
      <c r="J25" s="65" t="s">
        <v>277</v>
      </c>
      <c r="K25" s="65" t="s">
        <v>278</v>
      </c>
      <c r="L25" s="65" t="s">
        <v>279</v>
      </c>
      <c r="M25" s="65" t="s">
        <v>276</v>
      </c>
      <c r="O25" s="65"/>
      <c r="P25" s="65" t="s">
        <v>344</v>
      </c>
      <c r="Q25" s="65" t="s">
        <v>277</v>
      </c>
      <c r="R25" s="65" t="s">
        <v>278</v>
      </c>
      <c r="S25" s="65" t="s">
        <v>345</v>
      </c>
      <c r="T25" s="65" t="s">
        <v>276</v>
      </c>
      <c r="V25" s="65"/>
      <c r="W25" s="65" t="s">
        <v>325</v>
      </c>
      <c r="X25" s="65" t="s">
        <v>277</v>
      </c>
      <c r="Y25" s="65" t="s">
        <v>278</v>
      </c>
      <c r="Z25" s="65" t="s">
        <v>279</v>
      </c>
      <c r="AA25" s="65" t="s">
        <v>336</v>
      </c>
      <c r="AC25" s="65"/>
      <c r="AD25" s="65" t="s">
        <v>338</v>
      </c>
      <c r="AE25" s="65" t="s">
        <v>346</v>
      </c>
      <c r="AF25" s="65" t="s">
        <v>278</v>
      </c>
      <c r="AG25" s="65" t="s">
        <v>279</v>
      </c>
      <c r="AH25" s="65" t="s">
        <v>347</v>
      </c>
      <c r="AJ25" s="65"/>
      <c r="AK25" s="65" t="s">
        <v>348</v>
      </c>
      <c r="AL25" s="65" t="s">
        <v>277</v>
      </c>
      <c r="AM25" s="65" t="s">
        <v>278</v>
      </c>
      <c r="AN25" s="65" t="s">
        <v>349</v>
      </c>
      <c r="AO25" s="65" t="s">
        <v>276</v>
      </c>
      <c r="AQ25" s="65"/>
      <c r="AR25" s="65" t="s">
        <v>350</v>
      </c>
      <c r="AS25" s="65" t="s">
        <v>277</v>
      </c>
      <c r="AT25" s="65" t="s">
        <v>278</v>
      </c>
      <c r="AU25" s="65" t="s">
        <v>279</v>
      </c>
      <c r="AV25" s="65" t="s">
        <v>276</v>
      </c>
      <c r="AX25" s="65"/>
      <c r="AY25" s="65" t="s">
        <v>325</v>
      </c>
      <c r="AZ25" s="65" t="s">
        <v>333</v>
      </c>
      <c r="BA25" s="65" t="s">
        <v>278</v>
      </c>
      <c r="BB25" s="65" t="s">
        <v>334</v>
      </c>
      <c r="BC25" s="65" t="s">
        <v>337</v>
      </c>
      <c r="BE25" s="65"/>
      <c r="BF25" s="65" t="s">
        <v>325</v>
      </c>
      <c r="BG25" s="65" t="s">
        <v>351</v>
      </c>
      <c r="BH25" s="65" t="s">
        <v>278</v>
      </c>
      <c r="BI25" s="65" t="s">
        <v>279</v>
      </c>
      <c r="BJ25" s="65" t="s">
        <v>337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44.875965000000001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1.4012990000000001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1.6809095999999999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19.867954000000001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1.6107066000000001</v>
      </c>
      <c r="AJ26" s="65" t="s">
        <v>352</v>
      </c>
      <c r="AK26" s="65">
        <v>320</v>
      </c>
      <c r="AL26" s="65">
        <v>400</v>
      </c>
      <c r="AM26" s="65">
        <v>0</v>
      </c>
      <c r="AN26" s="65">
        <v>1000</v>
      </c>
      <c r="AO26" s="65">
        <v>448.19137999999998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9.9631790000000002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2.2772616999999999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8.2579194999999994E-2</v>
      </c>
    </row>
    <row r="33" spans="1:68" x14ac:dyDescent="0.3">
      <c r="A33" s="66" t="s">
        <v>353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310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283</v>
      </c>
      <c r="W34" s="67"/>
      <c r="X34" s="67"/>
      <c r="Y34" s="67"/>
      <c r="Z34" s="67"/>
      <c r="AA34" s="67"/>
      <c r="AC34" s="67" t="s">
        <v>284</v>
      </c>
      <c r="AD34" s="67"/>
      <c r="AE34" s="67"/>
      <c r="AF34" s="67"/>
      <c r="AG34" s="67"/>
      <c r="AH34" s="67"/>
      <c r="AJ34" s="67" t="s">
        <v>311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338</v>
      </c>
      <c r="C35" s="65" t="s">
        <v>277</v>
      </c>
      <c r="D35" s="65" t="s">
        <v>278</v>
      </c>
      <c r="E35" s="65" t="s">
        <v>279</v>
      </c>
      <c r="F35" s="65" t="s">
        <v>276</v>
      </c>
      <c r="H35" s="65"/>
      <c r="I35" s="65" t="s">
        <v>325</v>
      </c>
      <c r="J35" s="65" t="s">
        <v>333</v>
      </c>
      <c r="K35" s="65" t="s">
        <v>278</v>
      </c>
      <c r="L35" s="65" t="s">
        <v>334</v>
      </c>
      <c r="M35" s="65" t="s">
        <v>347</v>
      </c>
      <c r="O35" s="65"/>
      <c r="P35" s="65" t="s">
        <v>338</v>
      </c>
      <c r="Q35" s="65" t="s">
        <v>277</v>
      </c>
      <c r="R35" s="65" t="s">
        <v>326</v>
      </c>
      <c r="S35" s="65" t="s">
        <v>327</v>
      </c>
      <c r="T35" s="65" t="s">
        <v>276</v>
      </c>
      <c r="V35" s="65"/>
      <c r="W35" s="65" t="s">
        <v>348</v>
      </c>
      <c r="X35" s="65" t="s">
        <v>277</v>
      </c>
      <c r="Y35" s="65" t="s">
        <v>354</v>
      </c>
      <c r="Z35" s="65" t="s">
        <v>279</v>
      </c>
      <c r="AA35" s="65" t="s">
        <v>276</v>
      </c>
      <c r="AC35" s="65"/>
      <c r="AD35" s="65" t="s">
        <v>325</v>
      </c>
      <c r="AE35" s="65" t="s">
        <v>277</v>
      </c>
      <c r="AF35" s="65" t="s">
        <v>355</v>
      </c>
      <c r="AG35" s="65" t="s">
        <v>279</v>
      </c>
      <c r="AH35" s="65" t="s">
        <v>276</v>
      </c>
      <c r="AJ35" s="65"/>
      <c r="AK35" s="65" t="s">
        <v>338</v>
      </c>
      <c r="AL35" s="65" t="s">
        <v>277</v>
      </c>
      <c r="AM35" s="65" t="s">
        <v>278</v>
      </c>
      <c r="AN35" s="65" t="s">
        <v>356</v>
      </c>
      <c r="AO35" s="65" t="s">
        <v>276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427.18619999999999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1291.4730999999999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5328.8603999999996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2462.2516999999998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39.971620000000001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107.13901</v>
      </c>
    </row>
    <row r="43" spans="1:68" x14ac:dyDescent="0.3">
      <c r="A43" s="66" t="s">
        <v>357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285</v>
      </c>
      <c r="B44" s="67"/>
      <c r="C44" s="67"/>
      <c r="D44" s="67"/>
      <c r="E44" s="67"/>
      <c r="F44" s="67"/>
      <c r="H44" s="67" t="s">
        <v>286</v>
      </c>
      <c r="I44" s="67"/>
      <c r="J44" s="67"/>
      <c r="K44" s="67"/>
      <c r="L44" s="67"/>
      <c r="M44" s="67"/>
      <c r="O44" s="67" t="s">
        <v>287</v>
      </c>
      <c r="P44" s="67"/>
      <c r="Q44" s="67"/>
      <c r="R44" s="67"/>
      <c r="S44" s="67"/>
      <c r="T44" s="67"/>
      <c r="V44" s="67" t="s">
        <v>288</v>
      </c>
      <c r="W44" s="67"/>
      <c r="X44" s="67"/>
      <c r="Y44" s="67"/>
      <c r="Z44" s="67"/>
      <c r="AA44" s="67"/>
      <c r="AC44" s="67" t="s">
        <v>289</v>
      </c>
      <c r="AD44" s="67"/>
      <c r="AE44" s="67"/>
      <c r="AF44" s="67"/>
      <c r="AG44" s="67"/>
      <c r="AH44" s="67"/>
      <c r="AJ44" s="67" t="s">
        <v>358</v>
      </c>
      <c r="AK44" s="67"/>
      <c r="AL44" s="67"/>
      <c r="AM44" s="67"/>
      <c r="AN44" s="67"/>
      <c r="AO44" s="67"/>
      <c r="AQ44" s="67" t="s">
        <v>290</v>
      </c>
      <c r="AR44" s="67"/>
      <c r="AS44" s="67"/>
      <c r="AT44" s="67"/>
      <c r="AU44" s="67"/>
      <c r="AV44" s="67"/>
      <c r="AX44" s="67" t="s">
        <v>359</v>
      </c>
      <c r="AY44" s="67"/>
      <c r="AZ44" s="67"/>
      <c r="BA44" s="67"/>
      <c r="BB44" s="67"/>
      <c r="BC44" s="67"/>
      <c r="BE44" s="67" t="s">
        <v>291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348</v>
      </c>
      <c r="C45" s="65" t="s">
        <v>277</v>
      </c>
      <c r="D45" s="65" t="s">
        <v>355</v>
      </c>
      <c r="E45" s="65" t="s">
        <v>279</v>
      </c>
      <c r="F45" s="65" t="s">
        <v>276</v>
      </c>
      <c r="H45" s="65"/>
      <c r="I45" s="65" t="s">
        <v>325</v>
      </c>
      <c r="J45" s="65" t="s">
        <v>277</v>
      </c>
      <c r="K45" s="65" t="s">
        <v>278</v>
      </c>
      <c r="L45" s="65" t="s">
        <v>349</v>
      </c>
      <c r="M45" s="65" t="s">
        <v>276</v>
      </c>
      <c r="O45" s="65"/>
      <c r="P45" s="65" t="s">
        <v>325</v>
      </c>
      <c r="Q45" s="65" t="s">
        <v>277</v>
      </c>
      <c r="R45" s="65" t="s">
        <v>326</v>
      </c>
      <c r="S45" s="65" t="s">
        <v>327</v>
      </c>
      <c r="T45" s="65" t="s">
        <v>276</v>
      </c>
      <c r="V45" s="65"/>
      <c r="W45" s="65" t="s">
        <v>325</v>
      </c>
      <c r="X45" s="65" t="s">
        <v>277</v>
      </c>
      <c r="Y45" s="65" t="s">
        <v>278</v>
      </c>
      <c r="Z45" s="65" t="s">
        <v>279</v>
      </c>
      <c r="AA45" s="65" t="s">
        <v>276</v>
      </c>
      <c r="AC45" s="65"/>
      <c r="AD45" s="65" t="s">
        <v>338</v>
      </c>
      <c r="AE45" s="65" t="s">
        <v>335</v>
      </c>
      <c r="AF45" s="65" t="s">
        <v>278</v>
      </c>
      <c r="AG45" s="65" t="s">
        <v>279</v>
      </c>
      <c r="AH45" s="65" t="s">
        <v>276</v>
      </c>
      <c r="AJ45" s="65"/>
      <c r="AK45" s="65" t="s">
        <v>325</v>
      </c>
      <c r="AL45" s="65" t="s">
        <v>277</v>
      </c>
      <c r="AM45" s="65" t="s">
        <v>278</v>
      </c>
      <c r="AN45" s="65" t="s">
        <v>327</v>
      </c>
      <c r="AO45" s="65" t="s">
        <v>276</v>
      </c>
      <c r="AQ45" s="65"/>
      <c r="AR45" s="65" t="s">
        <v>325</v>
      </c>
      <c r="AS45" s="65" t="s">
        <v>335</v>
      </c>
      <c r="AT45" s="65" t="s">
        <v>355</v>
      </c>
      <c r="AU45" s="65" t="s">
        <v>279</v>
      </c>
      <c r="AV45" s="65" t="s">
        <v>276</v>
      </c>
      <c r="AX45" s="65"/>
      <c r="AY45" s="65" t="s">
        <v>360</v>
      </c>
      <c r="AZ45" s="65" t="s">
        <v>335</v>
      </c>
      <c r="BA45" s="65" t="s">
        <v>326</v>
      </c>
      <c r="BB45" s="65" t="s">
        <v>279</v>
      </c>
      <c r="BC45" s="65" t="s">
        <v>361</v>
      </c>
      <c r="BE45" s="65"/>
      <c r="BF45" s="65" t="s">
        <v>325</v>
      </c>
      <c r="BG45" s="65" t="s">
        <v>362</v>
      </c>
      <c r="BH45" s="65" t="s">
        <v>278</v>
      </c>
      <c r="BI45" s="65" t="s">
        <v>279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25.040040999999999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17.299697999999999</v>
      </c>
      <c r="O46" s="65" t="s">
        <v>312</v>
      </c>
      <c r="P46" s="65">
        <v>600</v>
      </c>
      <c r="Q46" s="65">
        <v>800</v>
      </c>
      <c r="R46" s="65">
        <v>0</v>
      </c>
      <c r="S46" s="65">
        <v>10000</v>
      </c>
      <c r="T46" s="65">
        <v>531.07830000000001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3.5243403E-2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2.7675643000000001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36.455120000000001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110.39312</v>
      </c>
      <c r="AX46" s="65" t="s">
        <v>292</v>
      </c>
      <c r="AY46" s="65"/>
      <c r="AZ46" s="65"/>
      <c r="BA46" s="65"/>
      <c r="BB46" s="65"/>
      <c r="BC46" s="65"/>
      <c r="BE46" s="65" t="s">
        <v>293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30" sqref="H3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314</v>
      </c>
      <c r="B2" s="61" t="s">
        <v>315</v>
      </c>
      <c r="C2" s="61" t="s">
        <v>313</v>
      </c>
      <c r="D2" s="61">
        <v>63</v>
      </c>
      <c r="E2" s="61">
        <v>1838.6603</v>
      </c>
      <c r="F2" s="61">
        <v>248.54001</v>
      </c>
      <c r="G2" s="61">
        <v>45.320880000000002</v>
      </c>
      <c r="H2" s="61">
        <v>8.2891969999999997</v>
      </c>
      <c r="I2" s="61">
        <v>37.031685000000003</v>
      </c>
      <c r="J2" s="61">
        <v>97.658169999999998</v>
      </c>
      <c r="K2" s="61">
        <v>28.564164999999999</v>
      </c>
      <c r="L2" s="61">
        <v>69.094009999999997</v>
      </c>
      <c r="M2" s="61">
        <v>20.650096999999999</v>
      </c>
      <c r="N2" s="61">
        <v>2.5274005000000002</v>
      </c>
      <c r="O2" s="61">
        <v>12.578291</v>
      </c>
      <c r="P2" s="61">
        <v>713.86707000000001</v>
      </c>
      <c r="Q2" s="61">
        <v>22.155913999999999</v>
      </c>
      <c r="R2" s="61">
        <v>678.70129999999995</v>
      </c>
      <c r="S2" s="61">
        <v>146.1859</v>
      </c>
      <c r="T2" s="61">
        <v>6390.1854999999996</v>
      </c>
      <c r="U2" s="61">
        <v>5.6928890000000001</v>
      </c>
      <c r="V2" s="61">
        <v>9.9886619999999997</v>
      </c>
      <c r="W2" s="61">
        <v>249.09816000000001</v>
      </c>
      <c r="X2" s="61">
        <v>44.875965000000001</v>
      </c>
      <c r="Y2" s="61">
        <v>1.4012990000000001</v>
      </c>
      <c r="Z2" s="61">
        <v>1.6809095999999999</v>
      </c>
      <c r="AA2" s="61">
        <v>19.867954000000001</v>
      </c>
      <c r="AB2" s="61">
        <v>1.6107066000000001</v>
      </c>
      <c r="AC2" s="61">
        <v>448.19137999999998</v>
      </c>
      <c r="AD2" s="61">
        <v>9.9631790000000002</v>
      </c>
      <c r="AE2" s="61">
        <v>2.2772616999999999</v>
      </c>
      <c r="AF2" s="61">
        <v>8.2579194999999994E-2</v>
      </c>
      <c r="AG2" s="61">
        <v>427.18619999999999</v>
      </c>
      <c r="AH2" s="61">
        <v>193.90778</v>
      </c>
      <c r="AI2" s="61">
        <v>233.2784</v>
      </c>
      <c r="AJ2" s="61">
        <v>1291.4730999999999</v>
      </c>
      <c r="AK2" s="61">
        <v>5328.8603999999996</v>
      </c>
      <c r="AL2" s="61">
        <v>39.971620000000001</v>
      </c>
      <c r="AM2" s="61">
        <v>2462.2516999999998</v>
      </c>
      <c r="AN2" s="61">
        <v>107.13901</v>
      </c>
      <c r="AO2" s="61">
        <v>25.040040999999999</v>
      </c>
      <c r="AP2" s="61">
        <v>9.3394849999999998</v>
      </c>
      <c r="AQ2" s="61">
        <v>15.700556000000001</v>
      </c>
      <c r="AR2" s="61">
        <v>17.299697999999999</v>
      </c>
      <c r="AS2" s="61">
        <v>531.07830000000001</v>
      </c>
      <c r="AT2" s="61">
        <v>3.5243403E-2</v>
      </c>
      <c r="AU2" s="61">
        <v>2.7675643000000001</v>
      </c>
      <c r="AV2" s="61">
        <v>36.455120000000001</v>
      </c>
      <c r="AW2" s="61">
        <v>110.39312</v>
      </c>
      <c r="AX2" s="61">
        <v>0.14828744999999999</v>
      </c>
      <c r="AY2" s="61">
        <v>1.4076097999999999</v>
      </c>
      <c r="AZ2" s="61">
        <v>516.04650000000004</v>
      </c>
      <c r="BA2" s="61">
        <v>36.579433000000002</v>
      </c>
      <c r="BB2" s="61">
        <v>11.240769999999999</v>
      </c>
      <c r="BC2" s="61">
        <v>15.512007000000001</v>
      </c>
      <c r="BD2" s="61">
        <v>9.7935239999999997</v>
      </c>
      <c r="BE2" s="61">
        <v>1.4221649000000001</v>
      </c>
      <c r="BF2" s="61">
        <v>3.8423088000000001</v>
      </c>
      <c r="BG2" s="61">
        <v>0</v>
      </c>
      <c r="BH2" s="61">
        <v>0</v>
      </c>
      <c r="BI2" s="61">
        <v>0</v>
      </c>
      <c r="BJ2" s="61">
        <v>1.6456202E-2</v>
      </c>
      <c r="BK2" s="61">
        <v>0</v>
      </c>
      <c r="BL2" s="61">
        <v>5.6638510000000003E-2</v>
      </c>
      <c r="BM2" s="61">
        <v>1.6328020000000001</v>
      </c>
      <c r="BN2" s="61">
        <v>0.38707977999999998</v>
      </c>
      <c r="BO2" s="61">
        <v>37.035933999999997</v>
      </c>
      <c r="BP2" s="61">
        <v>5.4791702999999998</v>
      </c>
      <c r="BQ2" s="61">
        <v>14.763271</v>
      </c>
      <c r="BR2" s="61">
        <v>51.495117</v>
      </c>
      <c r="BS2" s="61">
        <v>24.221449</v>
      </c>
      <c r="BT2" s="61">
        <v>3.8074775000000001</v>
      </c>
      <c r="BU2" s="61">
        <v>8.6386700000000004E-5</v>
      </c>
      <c r="BV2" s="61">
        <v>3.2671961999999999E-2</v>
      </c>
      <c r="BW2" s="61">
        <v>0.28312409999999999</v>
      </c>
      <c r="BX2" s="61">
        <v>0.97879236999999997</v>
      </c>
      <c r="BY2" s="61">
        <v>0.10693353</v>
      </c>
      <c r="BZ2" s="61">
        <v>0</v>
      </c>
      <c r="CA2" s="61">
        <v>1.272111</v>
      </c>
      <c r="CB2" s="61">
        <v>4.3199999999999998E-4</v>
      </c>
      <c r="CC2" s="61">
        <v>0.40968025000000002</v>
      </c>
      <c r="CD2" s="61">
        <v>0.72736685999999995</v>
      </c>
      <c r="CE2" s="61">
        <v>2.8830274999999999E-2</v>
      </c>
      <c r="CF2" s="61">
        <v>0.55596900000000005</v>
      </c>
      <c r="CG2" s="61">
        <v>0</v>
      </c>
      <c r="CH2" s="61">
        <v>6.1901249999999998E-2</v>
      </c>
      <c r="CI2" s="61">
        <v>0</v>
      </c>
      <c r="CJ2" s="61">
        <v>1.9251164000000001</v>
      </c>
      <c r="CK2" s="61">
        <v>8.1373390000000004E-3</v>
      </c>
      <c r="CL2" s="61">
        <v>0.45458746</v>
      </c>
      <c r="CM2" s="61">
        <v>1.6867882000000001</v>
      </c>
      <c r="CN2" s="61">
        <v>2978.2246</v>
      </c>
      <c r="CO2" s="61">
        <v>4747.1684999999998</v>
      </c>
      <c r="CP2" s="61">
        <v>3240.5127000000002</v>
      </c>
      <c r="CQ2" s="61">
        <v>1036.6210000000001</v>
      </c>
      <c r="CR2" s="61">
        <v>590.83749999999998</v>
      </c>
      <c r="CS2" s="61">
        <v>371.38303000000002</v>
      </c>
      <c r="CT2" s="61">
        <v>2758.2676000000001</v>
      </c>
      <c r="CU2" s="61">
        <v>1640.9775</v>
      </c>
      <c r="CV2" s="61">
        <v>1177.2846999999999</v>
      </c>
      <c r="CW2" s="61">
        <v>2000.0137999999999</v>
      </c>
      <c r="CX2" s="61">
        <v>420.04415999999998</v>
      </c>
      <c r="CY2" s="61">
        <v>3498.1496999999999</v>
      </c>
      <c r="CZ2" s="61">
        <v>1873.9168999999999</v>
      </c>
      <c r="DA2" s="61">
        <v>4142.1189999999997</v>
      </c>
      <c r="DB2" s="61">
        <v>3966.12</v>
      </c>
      <c r="DC2" s="61">
        <v>5758.2759999999998</v>
      </c>
      <c r="DD2" s="61">
        <v>8530.0625</v>
      </c>
      <c r="DE2" s="61">
        <v>2223.9029999999998</v>
      </c>
      <c r="DF2" s="61">
        <v>3950.6287000000002</v>
      </c>
      <c r="DG2" s="61">
        <v>2160.0949999999998</v>
      </c>
      <c r="DH2" s="61">
        <v>100.001175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36.579433000000002</v>
      </c>
      <c r="B6">
        <f>BB2</f>
        <v>11.240769999999999</v>
      </c>
      <c r="C6">
        <f>BC2</f>
        <v>15.512007000000001</v>
      </c>
      <c r="D6">
        <f>BD2</f>
        <v>9.7935239999999997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21500</v>
      </c>
      <c r="C2" s="56">
        <f ca="1">YEAR(TODAY())-YEAR(B2)+IF(TODAY()&gt;=DATE(YEAR(TODAY()),MONTH(B2),DAY(B2)),0,-1)</f>
        <v>63</v>
      </c>
      <c r="E2" s="52">
        <v>166</v>
      </c>
      <c r="F2" s="53" t="s">
        <v>39</v>
      </c>
      <c r="G2" s="52">
        <v>48.8</v>
      </c>
      <c r="H2" s="51" t="s">
        <v>41</v>
      </c>
      <c r="I2" s="72">
        <f>ROUND(G3/E3^2,1)</f>
        <v>17.7</v>
      </c>
    </row>
    <row r="3" spans="1:9" x14ac:dyDescent="0.3">
      <c r="E3" s="51">
        <f>E2/100</f>
        <v>1.66</v>
      </c>
      <c r="F3" s="51" t="s">
        <v>40</v>
      </c>
      <c r="G3" s="51">
        <f>G2</f>
        <v>48.8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44630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김만용, ID : H2300007)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03월 14일 10:47:32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44630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63</v>
      </c>
      <c r="G12" s="94"/>
      <c r="H12" s="94"/>
      <c r="I12" s="94"/>
      <c r="K12" s="123">
        <f>'개인정보 및 신체계측 입력'!E2</f>
        <v>166</v>
      </c>
      <c r="L12" s="124"/>
      <c r="M12" s="117">
        <f>'개인정보 및 신체계측 입력'!G2</f>
        <v>48.8</v>
      </c>
      <c r="N12" s="118"/>
      <c r="O12" s="113" t="s">
        <v>271</v>
      </c>
      <c r="P12" s="107"/>
      <c r="Q12" s="90">
        <f>'개인정보 및 신체계측 입력'!I2</f>
        <v>17.7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김만용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63.481000000000002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11.576000000000001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24.943000000000001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0.6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12.7</v>
      </c>
      <c r="L72" s="36" t="s">
        <v>53</v>
      </c>
      <c r="M72" s="36">
        <f>ROUND('DRIs DATA'!K8,1)</f>
        <v>2.9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90.49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83.24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44.88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107.38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53.4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355.26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250.4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2022-03-14T01:51:03Z</dcterms:modified>
</cp:coreProperties>
</file>