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<sst xmlns="http://schemas.openxmlformats.org/spreadsheetml/2006/main" count="692" uniqueCount="346">
  <si>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</si>
  <si>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</si>
  <si>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</si>
  <si>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</si>
  <si>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</si>
  <si>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</si>
  <si>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</si>
  <si>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</si>
  <si>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</si>
  <si>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</si>
  <si>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</si>
  <si>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</si>
  <si>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</si>
  <si>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</si>
  <si>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</si>
  <si>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</si>
  <si>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</si>
  <si>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</si>
  <si>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</si>
  <si>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</si>
  <si>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</si>
  <si>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</si>
  <si>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</si>
  <si>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</si>
  <si>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</si>
  <si>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</si>
  <si>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</si>
  <si>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</si>
  <si>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</si>
  <si>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</si>
  <si>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</si>
  <si>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</si>
  <si>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</si>
  <si>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</si>
  <si>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</si>
  <si>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</si>
  <si>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</si>
  <si>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</si>
  <si>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</si>
  <si>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</si>
  <si>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</si>
  <si>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</si>
  <si>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</si>
  <si>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</si>
  <si>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</si>
  <si>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</si>
  <si>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</si>
  <si>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</si>
  <si>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</si>
  <si>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</si>
  <si>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</si>
  <si>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</si>
  <si>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</si>
  <si>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</si>
  <si>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</si>
  <si>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</si>
  <si>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</si>
  <si>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</si>
  <si>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</si>
  <si>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</si>
  <si>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</si>
  <si>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</si>
  <si>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</si>
  <si>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</si>
  <si>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</si>
  <si>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</si>
  <si>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</si>
  <si>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</si>
  <si>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</si>
  <si>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</si>
  <si>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</si>
  <si>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</si>
  <si>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</si>
  <si>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</si>
  <si>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</si>
  <si>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</si>
  <si>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</si>
  <si>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</si>
  <si>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</si>
  <si>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</si>
  <si>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</si>
  <si>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</si>
  <si>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</si>
  <si>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</si>
  <si>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</si>
  <si>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</si>
  <si>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</si>
  <si>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</si>
  <si>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</si>
  <si>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</si>
  <si>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</si>
  <si>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</si>
  <si>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</si>
  <si>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</si>
  <si>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</si>
  <si>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</si>
  <si>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</si>
  <si>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</si>
  <si>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</si>
  <si>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</si>
  <si>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</si>
  <si>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</si>
  <si>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</si>
  <si>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</si>
  <si>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</si>
  <si>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</si>
  <si>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</si>
  <si>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</si>
  <si>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</si>
  <si>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</si>
  <si>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</si>
  <si>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</si>
  <si>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</si>
  <si>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</si>
  <si>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</si>
  <si>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</si>
  <si>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</si>
  <si>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</si>
  <si>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</si>
  <si>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</si>
  <si>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</si>
  <si>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</si>
  <si>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</si>
  <si>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</si>
  <si>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</si>
  <si>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</si>
  <si>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</si>
  <si>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</si>
  <si>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</si>
  <si>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</si>
  <si>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</si>
  <si>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</si>
  <si>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</si>
  <si>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</si>
  <si>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</si>
  <si>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</si>
  <si>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</si>
  <si>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</si>
  <si>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</si>
  <si>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</si>
  <si>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</si>
  <si>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</si>
  <si>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</si>
  <si>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</si>
  <si>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</si>
  <si>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</si>
  <si>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</si>
  <si>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</si>
  <si>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</si>
  <si>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</si>
  <si>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</si>
  <si>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</si>
  <si>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</si>
  <si>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</si>
  <si>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</si>
  <si>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</si>
  <si>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</si>
  <si>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</si>
  <si>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</si>
  <si>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</si>
  <si>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</si>
  <si>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</si>
  <si>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</si>
  <si>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</si>
  <si>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</si>
  <si>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</si>
  <si>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</si>
  <si>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</si>
  <si>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</si>
  <si>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</si>
  <si>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</si>
  <si>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</si>
  <si>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</si>
  <si>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</si>
  <si>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</si>
  <si>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</si>
  <si>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</si>
  <si>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</si>
  <si>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</si>
  <si>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</si>
  <si>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</si>
  <si>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</si>
  <si>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</si>
  <si>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</si>
  <si>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</si>
  <si>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</si>
  <si>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</si>
  <si>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</si>
  <si>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</si>
  <si>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</si>
  <si>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</si>
  <si>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</si>
  <si>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</si>
  <si>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</si>
  <si>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</si>
  <si>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</si>
  <si>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</si>
  <si>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</si>
  <si>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</si>
  <si>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</si>
  <si>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</si>
  <si>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</si>
  <si>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</si>
  <si>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</si>
  <si>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</si>
  <si>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</si>
  <si>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</si>
  <si>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</si>
  <si>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</si>
  <si>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</si>
  <si>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</si>
  <si>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</si>
  <si>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</si>
  <si>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</si>
  <si>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</si>
  <si>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</si>
  <si>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</si>
  <si>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</si>
  <si>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</si>
  <si>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</si>
  <si>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</si>
  <si>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</si>
  <si>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</si>
  <si>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</si>
  <si>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</si>
  <si>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</si>
  <si>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</si>
  <si>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</si>
  <si>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</si>
  <si>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</si>
  <si>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</si>
  <si>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</si>
  <si>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</si>
  <si>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</si>
  <si>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</si>
  <si>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</si>
  <si>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</si>
  <si>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</si>
  <si>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</si>
  <si>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</si>
  <si>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</si>
  <si>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</si>
  <si>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</si>
  <si>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</si>
  <si>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</si>
  <si>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</si>
  <si>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</si>
  <si>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</si>
  <si>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</si>
  <si>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</si>
  <si>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</si>
  <si>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</si>
  <si>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</si>
  <si>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</si>
  <si>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</si>
  <si>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</si>
  <si>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</si>
  <si>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</si>
  <si>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</si>
  <si>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</si>
  <si>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</si>
  <si>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</si>
  <si>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</si>
  <si>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</si>
  <si>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</si>
  <si>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</si>
  <si>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</si>
  <si>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</si>
  <si>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</si>
  <si>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</si>
  <si>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</si>
  <si>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</si>
  <si>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</si>
  <si>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</si>
  <si>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</si>
  <si>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</si>
  <si>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</si>
  <si>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</si>
  <si>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식이섬유(g/일)</t>
    <phoneticPr fontId="1" type="noConversion"/>
  </si>
  <si>
    <t>몰리브덴</t>
    <phoneticPr fontId="1" type="noConversion"/>
  </si>
  <si>
    <t>식이섬유</t>
    <phoneticPr fontId="1" type="noConversion"/>
  </si>
  <si>
    <t>충분섭취량</t>
    <phoneticPr fontId="1" type="noConversion"/>
  </si>
  <si>
    <t>지방</t>
    <phoneticPr fontId="1" type="noConversion"/>
  </si>
  <si>
    <t>적정비율(최대)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</si>
  <si>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</si>
  <si>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</si>
  <si>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</si>
  <si>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</si>
  <si>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</si>
  <si>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</si>
  <si>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</si>
  <si>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</si>
  <si>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</si>
  <si>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</si>
  <si>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</si>
  <si>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</si>
  <si>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</si>
  <si>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</si>
  <si>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</si>
  <si>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</si>
  <si>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</si>
  <si>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</si>
  <si>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</si>
  <si>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출력시각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</si>
  <si>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</si>
  <si>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</si>
  <si>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</si>
  <si>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</si>
  <si>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</si>
  <si>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</si>
  <si>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</si>
  <si>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</si>
  <si>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</si>
  <si>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</si>
  <si>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니아신</t>
    <phoneticPr fontId="1" type="noConversion"/>
  </si>
  <si>
    <t>마그네슘</t>
    <phoneticPr fontId="1" type="noConversion"/>
  </si>
  <si>
    <t>요오드</t>
    <phoneticPr fontId="1" type="noConversion"/>
  </si>
  <si>
    <t>H2300009</t>
  </si>
  <si>
    <t>임갑식</t>
  </si>
  <si>
    <t>M</t>
  </si>
  <si>
    <t>(설문지 : FFQ 95문항 설문지, 사용자 : 임갑식, ID : H2300009)</t>
  </si>
  <si>
    <t>2022년 03월 29일 10:03:02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</si>
  <si>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</si>
  <si>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</si>
  <si>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</si>
  <si>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n-6불포화</t>
    <phoneticPr fontId="1" type="noConversion"/>
  </si>
  <si>
    <t>단백질(g/일)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</si>
  <si>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</si>
  <si>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</si>
  <si>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</si>
  <si>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권장섭취량</t>
    <phoneticPr fontId="1" type="noConversion"/>
  </si>
  <si>
    <t>충분섭취량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</si>
  <si>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</si>
  <si>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</si>
  <si>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</si>
  <si>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</si>
  <si>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평균필요량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</si>
  <si>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</si>
  <si>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</si>
  <si>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</si>
  <si>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</si>
  <si>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구리</t>
    <phoneticPr fontId="1" type="noConversion"/>
  </si>
  <si>
    <t>충분섭취량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</si>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</sst>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138.24542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15040"/>
        <c:axId val="683820920"/>
      </c:barChart>
      <c:catAx>
        <c:axId val="6838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20920"/>
        <c:crosses val="autoZero"/>
        <c:auto val="1"/>
        <c:lblAlgn val="ctr"/>
        <c:lblOffset val="100"/>
        <c:noMultiLvlLbl val="0"/>
      </c:catAx>
      <c:valAx>
        <c:axId val="68382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3.9301050000000002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477808"/>
        <c:axId val="187480552"/>
      </c:barChart>
      <c:catAx>
        <c:axId val="18747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80552"/>
        <c:crosses val="autoZero"/>
        <c:auto val="1"/>
        <c:lblAlgn val="ctr"/>
        <c:lblOffset val="100"/>
        <c:noMultiLvlLbl val="0"/>
      </c:catAx>
      <c:valAx>
        <c:axId val="18748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7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7.7369585000000001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481336"/>
        <c:axId val="187482120"/>
      </c:barChart>
      <c:catAx>
        <c:axId val="18748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82120"/>
        <c:crosses val="autoZero"/>
        <c:auto val="1"/>
        <c:lblAlgn val="ctr"/>
        <c:lblOffset val="100"/>
        <c:noMultiLvlLbl val="0"/>
      </c:catAx>
      <c:valAx>
        <c:axId val="187482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8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2380.7820000000002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484080"/>
        <c:axId val="187482904"/>
      </c:barChart>
      <c:catAx>
        <c:axId val="18748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82904"/>
        <c:crosses val="autoZero"/>
        <c:auto val="1"/>
        <c:lblAlgn val="ctr"/>
        <c:lblOffset val="100"/>
        <c:noMultiLvlLbl val="0"/>
      </c:catAx>
      <c:valAx>
        <c:axId val="18748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48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4332.0450000000001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21704"/>
        <c:axId val="683818568"/>
      </c:barChart>
      <c:catAx>
        <c:axId val="68382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18568"/>
        <c:crosses val="autoZero"/>
        <c:auto val="1"/>
        <c:lblAlgn val="ctr"/>
        <c:lblOffset val="100"/>
        <c:noMultiLvlLbl val="0"/>
      </c:catAx>
      <c:valAx>
        <c:axId val="6838185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2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401.66167999999999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717016"/>
        <c:axId val="567391960"/>
      </c:barChart>
      <c:catAx>
        <c:axId val="18671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91960"/>
        <c:crosses val="autoZero"/>
        <c:auto val="1"/>
        <c:lblAlgn val="ctr"/>
        <c:lblOffset val="100"/>
        <c:noMultiLvlLbl val="0"/>
      </c:catAx>
      <c:valAx>
        <c:axId val="56739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71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474.02184999999997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84800"/>
        <c:axId val="564981664"/>
      </c:barChart>
      <c:catAx>
        <c:axId val="5649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81664"/>
        <c:crosses val="autoZero"/>
        <c:auto val="1"/>
        <c:lblAlgn val="ctr"/>
        <c:lblOffset val="100"/>
        <c:noMultiLvlLbl val="0"/>
      </c:catAx>
      <c:valAx>
        <c:axId val="56498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25.506796000000001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85192"/>
        <c:axId val="564980880"/>
      </c:barChart>
      <c:catAx>
        <c:axId val="56498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80880"/>
        <c:crosses val="autoZero"/>
        <c:auto val="1"/>
        <c:lblAlgn val="ctr"/>
        <c:lblOffset val="100"/>
        <c:noMultiLvlLbl val="0"/>
      </c:catAx>
      <c:valAx>
        <c:axId val="564980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8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2343.6968000000002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77744"/>
        <c:axId val="564982840"/>
      </c:barChart>
      <c:catAx>
        <c:axId val="56497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82840"/>
        <c:crosses val="autoZero"/>
        <c:auto val="1"/>
        <c:lblAlgn val="ctr"/>
        <c:lblOffset val="100"/>
        <c:noMultiLvlLbl val="0"/>
      </c:catAx>
      <c:valAx>
        <c:axId val="5649828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7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4.6704610000000001E-2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83232"/>
        <c:axId val="564984016"/>
      </c:barChart>
      <c:catAx>
        <c:axId val="56498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84016"/>
        <c:crosses val="autoZero"/>
        <c:auto val="1"/>
        <c:lblAlgn val="ctr"/>
        <c:lblOffset val="100"/>
        <c:noMultiLvlLbl val="0"/>
      </c:catAx>
      <c:valAx>
        <c:axId val="56498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8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9.1291860000000007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84408"/>
        <c:axId val="564978528"/>
      </c:barChart>
      <c:catAx>
        <c:axId val="56498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78528"/>
        <c:crosses val="autoZero"/>
        <c:auto val="1"/>
        <c:lblAlgn val="ctr"/>
        <c:lblOffset val="100"/>
        <c:noMultiLvlLbl val="0"/>
      </c:catAx>
      <c:valAx>
        <c:axId val="564978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8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25.499493000000001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19744"/>
        <c:axId val="683814648"/>
      </c:barChart>
      <c:catAx>
        <c:axId val="68381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14648"/>
        <c:crosses val="autoZero"/>
        <c:auto val="1"/>
        <c:lblAlgn val="ctr"/>
        <c:lblOffset val="100"/>
        <c:noMultiLvlLbl val="0"/>
      </c:catAx>
      <c:valAx>
        <c:axId val="68381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1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282.12738000000002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79704"/>
        <c:axId val="564980096"/>
      </c:barChart>
      <c:catAx>
        <c:axId val="56497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80096"/>
        <c:crosses val="autoZero"/>
        <c:auto val="1"/>
        <c:lblAlgn val="ctr"/>
        <c:lblOffset val="100"/>
        <c:noMultiLvlLbl val="0"/>
      </c:catAx>
      <c:valAx>
        <c:axId val="56498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7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113.4318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980488"/>
        <c:axId val="564981272"/>
      </c:barChart>
      <c:catAx>
        <c:axId val="56498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981272"/>
        <c:crosses val="autoZero"/>
        <c:auto val="1"/>
        <c:lblAlgn val="ctr"/>
        <c:lblOffset val="100"/>
        <c:noMultiLvlLbl val="0"/>
      </c:catAx>
      <c:valAx>
        <c:axId val="56498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98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6.1559999999999997</c:v>
                </c:pt>
                <c:pt idx="1">
                  <c:v>10.967000000000001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8810080"/>
        <c:axId val="578808904"/>
      </c:barChart>
      <c:catAx>
        <c:axId val="5788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08904"/>
        <c:crosses val="autoZero"/>
        <c:auto val="1"/>
        <c:lblAlgn val="ctr"/>
        <c:lblOffset val="100"/>
        <c:noMultiLvlLbl val="0"/>
      </c:catAx>
      <c:valAx>
        <c:axId val="57880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1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37.276510000000002</c:v>
                </c:pt>
                <c:pt idx="1">
                  <c:v>42.558680000000003</c:v>
                </c:pt>
                <c:pt idx="2">
                  <c:v>31.956527999999999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993.58563000000004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09296"/>
        <c:axId val="578810864"/>
      </c:barChart>
      <c:catAx>
        <c:axId val="5788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10864"/>
        <c:crosses val="autoZero"/>
        <c:auto val="1"/>
        <c:lblAlgn val="ctr"/>
        <c:lblOffset val="100"/>
        <c:noMultiLvlLbl val="0"/>
      </c:catAx>
      <c:valAx>
        <c:axId val="578810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0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27.825348000000002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8810472"/>
        <c:axId val="578812040"/>
      </c:barChart>
      <c:catAx>
        <c:axId val="57881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8812040"/>
        <c:crosses val="autoZero"/>
        <c:auto val="1"/>
        <c:lblAlgn val="ctr"/>
        <c:lblOffset val="100"/>
        <c:noMultiLvlLbl val="0"/>
      </c:catAx>
      <c:valAx>
        <c:axId val="57881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881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66.120999999999995</c:v>
                </c:pt>
                <c:pt idx="1">
                  <c:v>12.207000000000001</c:v>
                </c:pt>
                <c:pt idx="2">
                  <c:v>21.672999999999998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3700176"/>
        <c:axId val="683700960"/>
      </c:barChart>
      <c:catAx>
        <c:axId val="68370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700960"/>
        <c:crosses val="autoZero"/>
        <c:auto val="1"/>
        <c:lblAlgn val="ctr"/>
        <c:lblOffset val="100"/>
        <c:noMultiLvlLbl val="0"/>
      </c:catAx>
      <c:valAx>
        <c:axId val="68370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70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2950.4614000000001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700568"/>
        <c:axId val="683703704"/>
      </c:barChart>
      <c:catAx>
        <c:axId val="68370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703704"/>
        <c:crosses val="autoZero"/>
        <c:auto val="1"/>
        <c:lblAlgn val="ctr"/>
        <c:lblOffset val="100"/>
        <c:noMultiLvlLbl val="0"/>
      </c:catAx>
      <c:valAx>
        <c:axId val="683703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70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144.94454999999999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702920"/>
        <c:axId val="683702136"/>
      </c:barChart>
      <c:catAx>
        <c:axId val="68370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702136"/>
        <c:crosses val="autoZero"/>
        <c:auto val="1"/>
        <c:lblAlgn val="ctr"/>
        <c:lblOffset val="100"/>
        <c:noMultiLvlLbl val="0"/>
      </c:catAx>
      <c:valAx>
        <c:axId val="683702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70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1070.0165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94840"/>
        <c:axId val="615799544"/>
      </c:barChart>
      <c:catAx>
        <c:axId val="61579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99544"/>
        <c:crosses val="autoZero"/>
        <c:auto val="1"/>
        <c:lblAlgn val="ctr"/>
        <c:lblOffset val="100"/>
        <c:noMultiLvlLbl val="0"/>
      </c:catAx>
      <c:valAx>
        <c:axId val="61579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9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9.0887899999999995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3816216"/>
        <c:axId val="683817784"/>
      </c:barChart>
      <c:catAx>
        <c:axId val="68381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3817784"/>
        <c:crosses val="autoZero"/>
        <c:auto val="1"/>
        <c:lblAlgn val="ctr"/>
        <c:lblOffset val="100"/>
        <c:noMultiLvlLbl val="0"/>
      </c:catAx>
      <c:valAx>
        <c:axId val="68381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381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7718.76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95624"/>
        <c:axId val="615800328"/>
      </c:barChart>
      <c:catAx>
        <c:axId val="61579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800328"/>
        <c:crosses val="autoZero"/>
        <c:auto val="1"/>
        <c:lblAlgn val="ctr"/>
        <c:lblOffset val="100"/>
        <c:noMultiLvlLbl val="0"/>
      </c:catAx>
      <c:valAx>
        <c:axId val="61580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9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28.371338000000002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97192"/>
        <c:axId val="615801112"/>
      </c:barChart>
      <c:catAx>
        <c:axId val="61579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801112"/>
        <c:crosses val="autoZero"/>
        <c:auto val="1"/>
        <c:lblAlgn val="ctr"/>
        <c:lblOffset val="100"/>
        <c:noMultiLvlLbl val="0"/>
      </c:catAx>
      <c:valAx>
        <c:axId val="61580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9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7.1119139999999996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5799152"/>
        <c:axId val="615798760"/>
      </c:barChart>
      <c:catAx>
        <c:axId val="61579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5798760"/>
        <c:crosses val="autoZero"/>
        <c:auto val="1"/>
        <c:lblAlgn val="ctr"/>
        <c:lblOffset val="100"/>
        <c:noMultiLvlLbl val="0"/>
      </c:catAx>
      <c:valAx>
        <c:axId val="61579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579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392.24740000000003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97448"/>
        <c:axId val="567396664"/>
      </c:barChart>
      <c:catAx>
        <c:axId val="56739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96664"/>
        <c:crosses val="autoZero"/>
        <c:auto val="1"/>
        <c:lblAlgn val="ctr"/>
        <c:lblOffset val="100"/>
        <c:noMultiLvlLbl val="0"/>
      </c:catAx>
      <c:valAx>
        <c:axId val="56739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9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2.1464051999999998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91568"/>
        <c:axId val="567393136"/>
      </c:barChart>
      <c:catAx>
        <c:axId val="56739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93136"/>
        <c:crosses val="autoZero"/>
        <c:auto val="1"/>
        <c:lblAlgn val="ctr"/>
        <c:lblOffset val="100"/>
        <c:noMultiLvlLbl val="0"/>
      </c:catAx>
      <c:valAx>
        <c:axId val="567393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9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23.815837999999999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97056"/>
        <c:axId val="567393920"/>
      </c:barChart>
      <c:catAx>
        <c:axId val="56739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93920"/>
        <c:crosses val="autoZero"/>
        <c:auto val="1"/>
        <c:lblAlgn val="ctr"/>
        <c:lblOffset val="100"/>
        <c:noMultiLvlLbl val="0"/>
      </c:catAx>
      <c:valAx>
        <c:axId val="567393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7.1119139999999996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94312"/>
        <c:axId val="567394704"/>
      </c:barChart>
      <c:catAx>
        <c:axId val="56739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94704"/>
        <c:crosses val="autoZero"/>
        <c:auto val="1"/>
        <c:lblAlgn val="ctr"/>
        <c:lblOffset val="100"/>
        <c:noMultiLvlLbl val="0"/>
      </c:catAx>
      <c:valAx>
        <c:axId val="56739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9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754.9701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95096"/>
        <c:axId val="567395488"/>
      </c:barChart>
      <c:catAx>
        <c:axId val="56739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395488"/>
        <c:crosses val="autoZero"/>
        <c:auto val="1"/>
        <c:lblAlgn val="ctr"/>
        <c:lblOffset val="100"/>
        <c:noMultiLvlLbl val="0"/>
      </c:catAx>
      <c:valAx>
        <c:axId val="56739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9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9.3880890000000008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398624"/>
        <c:axId val="187479768"/>
      </c:barChart>
      <c:catAx>
        <c:axId val="56739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479768"/>
        <c:crosses val="autoZero"/>
        <c:auto val="1"/>
        <c:lblAlgn val="ctr"/>
        <c:lblOffset val="100"/>
        <c:noMultiLvlLbl val="0"/>
      </c:catAx>
      <c:valAx>
        <c:axId val="187479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39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임갑식, ID : H2300009)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29일 10:03:02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2950.4614000000001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138.24542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25.499493000000001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66.120999999999995</v>
      </c>
      <c r="G8" s="59">
        <f>'DRIs DATA 입력'!G8</f>
        <v>12.207000000000001</v>
      </c>
      <c r="H8" s="59">
        <f>'DRIs DATA 입력'!H8</f>
        <v>21.672999999999998</v>
      </c>
      <c r="I8" s="46"/>
      <c r="J8" s="59" t="s">
        <v>215</v>
      </c>
      <c r="K8" s="59">
        <f>'DRIs DATA 입력'!K8</f>
        <v>6.1559999999999997</v>
      </c>
      <c r="L8" s="59">
        <f>'DRIs DATA 입력'!L8</f>
        <v>10.967000000000001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993.58563000000004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27.825348000000002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9.0887899999999995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392.24740000000003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144.94454999999999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2.1517909999999998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2.1464051999999998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23.815837999999999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7.1119139999999996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754.9701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9.3880890000000008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3.9301050000000002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7.7369585000000001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1070.0165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2380.7820000000002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7718.76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4332.0450000000001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401.66167999999999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474.02184999999997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28.371338000000002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25.506796000000001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2343.6968000000002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4.6704610000000001E-2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9.1291860000000007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282.12738000000002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113.4318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6" sqref="N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288</v>
      </c>
      <c r="B1" s="61" t="s">
        <v>320</v>
      </c>
      <c r="G1" s="62" t="s">
        <v>303</v>
      </c>
      <c r="H1" s="61" t="s">
        <v>321</v>
      </c>
    </row>
    <row r="3" spans="1:27" x14ac:dyDescent="0.3">
      <c r="A3" s="68" t="s">
        <v>322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323</v>
      </c>
      <c r="B4" s="67"/>
      <c r="C4" s="67"/>
      <c r="E4" s="69" t="s">
        <v>296</v>
      </c>
      <c r="F4" s="70"/>
      <c r="G4" s="70"/>
      <c r="H4" s="71"/>
      <c r="J4" s="69" t="s">
        <v>324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3">
      <c r="A5" s="65"/>
      <c r="B5" s="65" t="s">
        <v>304</v>
      </c>
      <c r="C5" s="65" t="s">
        <v>306</v>
      </c>
      <c r="E5" s="65"/>
      <c r="F5" s="65" t="s">
        <v>49</v>
      </c>
      <c r="G5" s="65" t="s">
        <v>282</v>
      </c>
      <c r="H5" s="65" t="s">
        <v>45</v>
      </c>
      <c r="J5" s="65"/>
      <c r="K5" s="65" t="s">
        <v>297</v>
      </c>
      <c r="L5" s="65" t="s">
        <v>325</v>
      </c>
      <c r="N5" s="65"/>
      <c r="O5" s="65" t="s">
        <v>305</v>
      </c>
      <c r="P5" s="65" t="s">
        <v>277</v>
      </c>
      <c r="Q5" s="65" t="s">
        <v>281</v>
      </c>
      <c r="R5" s="65" t="s">
        <v>289</v>
      </c>
      <c r="S5" s="65" t="s">
        <v>306</v>
      </c>
      <c r="U5" s="65"/>
      <c r="V5" s="65" t="s">
        <v>305</v>
      </c>
      <c r="W5" s="65" t="s">
        <v>277</v>
      </c>
      <c r="X5" s="65" t="s">
        <v>281</v>
      </c>
      <c r="Y5" s="65" t="s">
        <v>289</v>
      </c>
      <c r="Z5" s="65" t="s">
        <v>306</v>
      </c>
    </row>
    <row r="6" spans="1:27" x14ac:dyDescent="0.3">
      <c r="A6" s="65" t="s">
        <v>323</v>
      </c>
      <c r="B6" s="65">
        <v>2000</v>
      </c>
      <c r="C6" s="65">
        <v>2950.4614000000001</v>
      </c>
      <c r="E6" s="65" t="s">
        <v>313</v>
      </c>
      <c r="F6" s="65">
        <v>55</v>
      </c>
      <c r="G6" s="65">
        <v>15</v>
      </c>
      <c r="H6" s="65">
        <v>7</v>
      </c>
      <c r="J6" s="65" t="s">
        <v>313</v>
      </c>
      <c r="K6" s="65">
        <v>0.1</v>
      </c>
      <c r="L6" s="65">
        <v>4</v>
      </c>
      <c r="N6" s="65" t="s">
        <v>326</v>
      </c>
      <c r="O6" s="65">
        <v>45</v>
      </c>
      <c r="P6" s="65">
        <v>55</v>
      </c>
      <c r="Q6" s="65">
        <v>0</v>
      </c>
      <c r="R6" s="65">
        <v>0</v>
      </c>
      <c r="S6" s="65">
        <v>138.24542</v>
      </c>
      <c r="U6" s="65" t="s">
        <v>278</v>
      </c>
      <c r="V6" s="65">
        <v>0</v>
      </c>
      <c r="W6" s="65">
        <v>0</v>
      </c>
      <c r="X6" s="65">
        <v>25</v>
      </c>
      <c r="Y6" s="65">
        <v>0</v>
      </c>
      <c r="Z6" s="65">
        <v>25.499493000000001</v>
      </c>
    </row>
    <row r="7" spans="1:27" x14ac:dyDescent="0.3">
      <c r="E7" s="65" t="s">
        <v>283</v>
      </c>
      <c r="F7" s="65">
        <v>65</v>
      </c>
      <c r="G7" s="65">
        <v>30</v>
      </c>
      <c r="H7" s="65">
        <v>20</v>
      </c>
      <c r="J7" s="65" t="s">
        <v>283</v>
      </c>
      <c r="K7" s="65">
        <v>1</v>
      </c>
      <c r="L7" s="65">
        <v>10</v>
      </c>
    </row>
    <row r="8" spans="1:27" x14ac:dyDescent="0.3">
      <c r="E8" s="65" t="s">
        <v>290</v>
      </c>
      <c r="F8" s="65">
        <v>66.120999999999995</v>
      </c>
      <c r="G8" s="65">
        <v>12.207000000000001</v>
      </c>
      <c r="H8" s="65">
        <v>21.672999999999998</v>
      </c>
      <c r="J8" s="65" t="s">
        <v>327</v>
      </c>
      <c r="K8" s="65">
        <v>6.1559999999999997</v>
      </c>
      <c r="L8" s="65">
        <v>10.967000000000001</v>
      </c>
    </row>
    <row r="13" spans="1:27" x14ac:dyDescent="0.3">
      <c r="A13" s="66" t="s">
        <v>291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284</v>
      </c>
      <c r="I14" s="67"/>
      <c r="J14" s="67"/>
      <c r="K14" s="67"/>
      <c r="L14" s="67"/>
      <c r="M14" s="67"/>
      <c r="O14" s="67" t="s">
        <v>329</v>
      </c>
      <c r="P14" s="67"/>
      <c r="Q14" s="67"/>
      <c r="R14" s="67"/>
      <c r="S14" s="67"/>
      <c r="T14" s="67"/>
      <c r="V14" s="67" t="s">
        <v>292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305</v>
      </c>
      <c r="C15" s="65" t="s">
        <v>277</v>
      </c>
      <c r="D15" s="65" t="s">
        <v>281</v>
      </c>
      <c r="E15" s="65" t="s">
        <v>289</v>
      </c>
      <c r="F15" s="65" t="s">
        <v>306</v>
      </c>
      <c r="H15" s="65"/>
      <c r="I15" s="65" t="s">
        <v>305</v>
      </c>
      <c r="J15" s="65" t="s">
        <v>277</v>
      </c>
      <c r="K15" s="65" t="s">
        <v>281</v>
      </c>
      <c r="L15" s="65" t="s">
        <v>289</v>
      </c>
      <c r="M15" s="65" t="s">
        <v>306</v>
      </c>
      <c r="O15" s="65"/>
      <c r="P15" s="65" t="s">
        <v>305</v>
      </c>
      <c r="Q15" s="65" t="s">
        <v>330</v>
      </c>
      <c r="R15" s="65" t="s">
        <v>331</v>
      </c>
      <c r="S15" s="65" t="s">
        <v>289</v>
      </c>
      <c r="T15" s="65" t="s">
        <v>306</v>
      </c>
      <c r="V15" s="65"/>
      <c r="W15" s="65" t="s">
        <v>305</v>
      </c>
      <c r="X15" s="65" t="s">
        <v>277</v>
      </c>
      <c r="Y15" s="65" t="s">
        <v>281</v>
      </c>
      <c r="Z15" s="65" t="s">
        <v>289</v>
      </c>
      <c r="AA15" s="65" t="s">
        <v>306</v>
      </c>
    </row>
    <row r="16" spans="1:27" x14ac:dyDescent="0.3">
      <c r="A16" s="65" t="s">
        <v>293</v>
      </c>
      <c r="B16" s="65">
        <v>500</v>
      </c>
      <c r="C16" s="65">
        <v>700</v>
      </c>
      <c r="D16" s="65">
        <v>0</v>
      </c>
      <c r="E16" s="65">
        <v>3000</v>
      </c>
      <c r="F16" s="65">
        <v>993.58563000000004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27.825348000000002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9.0887899999999995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392.24740000000003</v>
      </c>
    </row>
    <row r="23" spans="1:62" x14ac:dyDescent="0.3">
      <c r="A23" s="66" t="s">
        <v>294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298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332</v>
      </c>
      <c r="P24" s="67"/>
      <c r="Q24" s="67"/>
      <c r="R24" s="67"/>
      <c r="S24" s="67"/>
      <c r="T24" s="67"/>
      <c r="V24" s="67" t="s">
        <v>314</v>
      </c>
      <c r="W24" s="67"/>
      <c r="X24" s="67"/>
      <c r="Y24" s="67"/>
      <c r="Z24" s="67"/>
      <c r="AA24" s="67"/>
      <c r="AC24" s="67" t="s">
        <v>307</v>
      </c>
      <c r="AD24" s="67"/>
      <c r="AE24" s="67"/>
      <c r="AF24" s="67"/>
      <c r="AG24" s="67"/>
      <c r="AH24" s="67"/>
      <c r="AJ24" s="67" t="s">
        <v>333</v>
      </c>
      <c r="AK24" s="67"/>
      <c r="AL24" s="67"/>
      <c r="AM24" s="67"/>
      <c r="AN24" s="67"/>
      <c r="AO24" s="67"/>
      <c r="AQ24" s="67" t="s">
        <v>334</v>
      </c>
      <c r="AR24" s="67"/>
      <c r="AS24" s="67"/>
      <c r="AT24" s="67"/>
      <c r="AU24" s="67"/>
      <c r="AV24" s="67"/>
      <c r="AX24" s="67" t="s">
        <v>335</v>
      </c>
      <c r="AY24" s="67"/>
      <c r="AZ24" s="67"/>
      <c r="BA24" s="67"/>
      <c r="BB24" s="67"/>
      <c r="BC24" s="67"/>
      <c r="BE24" s="67" t="s">
        <v>308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305</v>
      </c>
      <c r="C25" s="65" t="s">
        <v>330</v>
      </c>
      <c r="D25" s="65" t="s">
        <v>331</v>
      </c>
      <c r="E25" s="65" t="s">
        <v>289</v>
      </c>
      <c r="F25" s="65" t="s">
        <v>306</v>
      </c>
      <c r="H25" s="65"/>
      <c r="I25" s="65" t="s">
        <v>305</v>
      </c>
      <c r="J25" s="65" t="s">
        <v>277</v>
      </c>
      <c r="K25" s="65" t="s">
        <v>281</v>
      </c>
      <c r="L25" s="65" t="s">
        <v>289</v>
      </c>
      <c r="M25" s="65" t="s">
        <v>306</v>
      </c>
      <c r="O25" s="65"/>
      <c r="P25" s="65" t="s">
        <v>305</v>
      </c>
      <c r="Q25" s="65" t="s">
        <v>330</v>
      </c>
      <c r="R25" s="65" t="s">
        <v>281</v>
      </c>
      <c r="S25" s="65" t="s">
        <v>289</v>
      </c>
      <c r="T25" s="65" t="s">
        <v>306</v>
      </c>
      <c r="V25" s="65"/>
      <c r="W25" s="65" t="s">
        <v>305</v>
      </c>
      <c r="X25" s="65" t="s">
        <v>277</v>
      </c>
      <c r="Y25" s="65" t="s">
        <v>281</v>
      </c>
      <c r="Z25" s="65" t="s">
        <v>289</v>
      </c>
      <c r="AA25" s="65" t="s">
        <v>306</v>
      </c>
      <c r="AC25" s="65"/>
      <c r="AD25" s="65" t="s">
        <v>305</v>
      </c>
      <c r="AE25" s="65" t="s">
        <v>277</v>
      </c>
      <c r="AF25" s="65" t="s">
        <v>281</v>
      </c>
      <c r="AG25" s="65" t="s">
        <v>289</v>
      </c>
      <c r="AH25" s="65" t="s">
        <v>306</v>
      </c>
      <c r="AJ25" s="65"/>
      <c r="AK25" s="65" t="s">
        <v>305</v>
      </c>
      <c r="AL25" s="65" t="s">
        <v>277</v>
      </c>
      <c r="AM25" s="65" t="s">
        <v>281</v>
      </c>
      <c r="AN25" s="65" t="s">
        <v>289</v>
      </c>
      <c r="AO25" s="65" t="s">
        <v>306</v>
      </c>
      <c r="AQ25" s="65"/>
      <c r="AR25" s="65" t="s">
        <v>336</v>
      </c>
      <c r="AS25" s="65" t="s">
        <v>330</v>
      </c>
      <c r="AT25" s="65" t="s">
        <v>281</v>
      </c>
      <c r="AU25" s="65" t="s">
        <v>289</v>
      </c>
      <c r="AV25" s="65" t="s">
        <v>306</v>
      </c>
      <c r="AX25" s="65"/>
      <c r="AY25" s="65" t="s">
        <v>305</v>
      </c>
      <c r="AZ25" s="65" t="s">
        <v>277</v>
      </c>
      <c r="BA25" s="65" t="s">
        <v>281</v>
      </c>
      <c r="BB25" s="65" t="s">
        <v>289</v>
      </c>
      <c r="BC25" s="65" t="s">
        <v>306</v>
      </c>
      <c r="BE25" s="65"/>
      <c r="BF25" s="65" t="s">
        <v>305</v>
      </c>
      <c r="BG25" s="65" t="s">
        <v>277</v>
      </c>
      <c r="BH25" s="65" t="s">
        <v>331</v>
      </c>
      <c r="BI25" s="65" t="s">
        <v>289</v>
      </c>
      <c r="BJ25" s="65" t="s">
        <v>306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144.94454999999999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2.1517909999999998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2.1464051999999998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23.815837999999999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7.1119139999999996</v>
      </c>
      <c r="AJ26" s="65" t="s">
        <v>299</v>
      </c>
      <c r="AK26" s="65">
        <v>320</v>
      </c>
      <c r="AL26" s="65">
        <v>400</v>
      </c>
      <c r="AM26" s="65">
        <v>0</v>
      </c>
      <c r="AN26" s="65">
        <v>1000</v>
      </c>
      <c r="AO26" s="65">
        <v>754.9701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9.3880890000000008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3.9301050000000002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7.7369585000000001</v>
      </c>
    </row>
    <row r="33" spans="1:68" x14ac:dyDescent="0.3">
      <c r="A33" s="66" t="s">
        <v>286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300</v>
      </c>
      <c r="W34" s="67"/>
      <c r="X34" s="67"/>
      <c r="Y34" s="67"/>
      <c r="Z34" s="67"/>
      <c r="AA34" s="67"/>
      <c r="AC34" s="67" t="s">
        <v>301</v>
      </c>
      <c r="AD34" s="67"/>
      <c r="AE34" s="67"/>
      <c r="AF34" s="67"/>
      <c r="AG34" s="67"/>
      <c r="AH34" s="67"/>
      <c r="AJ34" s="67" t="s">
        <v>315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305</v>
      </c>
      <c r="C35" s="65" t="s">
        <v>277</v>
      </c>
      <c r="D35" s="65" t="s">
        <v>331</v>
      </c>
      <c r="E35" s="65" t="s">
        <v>289</v>
      </c>
      <c r="F35" s="65" t="s">
        <v>337</v>
      </c>
      <c r="H35" s="65"/>
      <c r="I35" s="65" t="s">
        <v>305</v>
      </c>
      <c r="J35" s="65" t="s">
        <v>277</v>
      </c>
      <c r="K35" s="65" t="s">
        <v>281</v>
      </c>
      <c r="L35" s="65" t="s">
        <v>338</v>
      </c>
      <c r="M35" s="65" t="s">
        <v>306</v>
      </c>
      <c r="O35" s="65"/>
      <c r="P35" s="65" t="s">
        <v>305</v>
      </c>
      <c r="Q35" s="65" t="s">
        <v>277</v>
      </c>
      <c r="R35" s="65" t="s">
        <v>281</v>
      </c>
      <c r="S35" s="65" t="s">
        <v>289</v>
      </c>
      <c r="T35" s="65" t="s">
        <v>306</v>
      </c>
      <c r="V35" s="65"/>
      <c r="W35" s="65" t="s">
        <v>305</v>
      </c>
      <c r="X35" s="65" t="s">
        <v>277</v>
      </c>
      <c r="Y35" s="65" t="s">
        <v>331</v>
      </c>
      <c r="Z35" s="65" t="s">
        <v>289</v>
      </c>
      <c r="AA35" s="65" t="s">
        <v>306</v>
      </c>
      <c r="AC35" s="65"/>
      <c r="AD35" s="65" t="s">
        <v>305</v>
      </c>
      <c r="AE35" s="65" t="s">
        <v>277</v>
      </c>
      <c r="AF35" s="65" t="s">
        <v>281</v>
      </c>
      <c r="AG35" s="65" t="s">
        <v>289</v>
      </c>
      <c r="AH35" s="65" t="s">
        <v>306</v>
      </c>
      <c r="AJ35" s="65"/>
      <c r="AK35" s="65" t="s">
        <v>339</v>
      </c>
      <c r="AL35" s="65" t="s">
        <v>277</v>
      </c>
      <c r="AM35" s="65" t="s">
        <v>281</v>
      </c>
      <c r="AN35" s="65" t="s">
        <v>289</v>
      </c>
      <c r="AO35" s="65" t="s">
        <v>306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1070.0165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2380.7820000000002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7718.76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4332.0450000000001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401.66167999999999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474.02184999999997</v>
      </c>
    </row>
    <row r="43" spans="1:68" x14ac:dyDescent="0.3">
      <c r="A43" s="66" t="s">
        <v>340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302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341</v>
      </c>
      <c r="P44" s="67"/>
      <c r="Q44" s="67"/>
      <c r="R44" s="67"/>
      <c r="S44" s="67"/>
      <c r="T44" s="67"/>
      <c r="V44" s="67" t="s">
        <v>310</v>
      </c>
      <c r="W44" s="67"/>
      <c r="X44" s="67"/>
      <c r="Y44" s="67"/>
      <c r="Z44" s="67"/>
      <c r="AA44" s="67"/>
      <c r="AC44" s="67" t="s">
        <v>311</v>
      </c>
      <c r="AD44" s="67"/>
      <c r="AE44" s="67"/>
      <c r="AF44" s="67"/>
      <c r="AG44" s="67"/>
      <c r="AH44" s="67"/>
      <c r="AJ44" s="67" t="s">
        <v>316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279</v>
      </c>
      <c r="AY44" s="67"/>
      <c r="AZ44" s="67"/>
      <c r="BA44" s="67"/>
      <c r="BB44" s="67"/>
      <c r="BC44" s="67"/>
      <c r="BE44" s="67" t="s">
        <v>295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305</v>
      </c>
      <c r="C45" s="65" t="s">
        <v>330</v>
      </c>
      <c r="D45" s="65" t="s">
        <v>281</v>
      </c>
      <c r="E45" s="65" t="s">
        <v>338</v>
      </c>
      <c r="F45" s="65" t="s">
        <v>306</v>
      </c>
      <c r="H45" s="65"/>
      <c r="I45" s="65" t="s">
        <v>305</v>
      </c>
      <c r="J45" s="65" t="s">
        <v>277</v>
      </c>
      <c r="K45" s="65" t="s">
        <v>281</v>
      </c>
      <c r="L45" s="65" t="s">
        <v>289</v>
      </c>
      <c r="M45" s="65" t="s">
        <v>306</v>
      </c>
      <c r="O45" s="65"/>
      <c r="P45" s="65" t="s">
        <v>339</v>
      </c>
      <c r="Q45" s="65" t="s">
        <v>277</v>
      </c>
      <c r="R45" s="65" t="s">
        <v>281</v>
      </c>
      <c r="S45" s="65" t="s">
        <v>289</v>
      </c>
      <c r="T45" s="65" t="s">
        <v>306</v>
      </c>
      <c r="V45" s="65"/>
      <c r="W45" s="65" t="s">
        <v>305</v>
      </c>
      <c r="X45" s="65" t="s">
        <v>277</v>
      </c>
      <c r="Y45" s="65" t="s">
        <v>281</v>
      </c>
      <c r="Z45" s="65" t="s">
        <v>289</v>
      </c>
      <c r="AA45" s="65" t="s">
        <v>306</v>
      </c>
      <c r="AC45" s="65"/>
      <c r="AD45" s="65" t="s">
        <v>305</v>
      </c>
      <c r="AE45" s="65" t="s">
        <v>277</v>
      </c>
      <c r="AF45" s="65" t="s">
        <v>281</v>
      </c>
      <c r="AG45" s="65" t="s">
        <v>289</v>
      </c>
      <c r="AH45" s="65" t="s">
        <v>306</v>
      </c>
      <c r="AJ45" s="65"/>
      <c r="AK45" s="65" t="s">
        <v>305</v>
      </c>
      <c r="AL45" s="65" t="s">
        <v>330</v>
      </c>
      <c r="AM45" s="65" t="s">
        <v>342</v>
      </c>
      <c r="AN45" s="65" t="s">
        <v>289</v>
      </c>
      <c r="AO45" s="65" t="s">
        <v>306</v>
      </c>
      <c r="AQ45" s="65"/>
      <c r="AR45" s="65" t="s">
        <v>305</v>
      </c>
      <c r="AS45" s="65" t="s">
        <v>277</v>
      </c>
      <c r="AT45" s="65" t="s">
        <v>281</v>
      </c>
      <c r="AU45" s="65" t="s">
        <v>289</v>
      </c>
      <c r="AV45" s="65" t="s">
        <v>306</v>
      </c>
      <c r="AX45" s="65"/>
      <c r="AY45" s="65" t="s">
        <v>305</v>
      </c>
      <c r="AZ45" s="65" t="s">
        <v>277</v>
      </c>
      <c r="BA45" s="65" t="s">
        <v>281</v>
      </c>
      <c r="BB45" s="65" t="s">
        <v>289</v>
      </c>
      <c r="BC45" s="65" t="s">
        <v>306</v>
      </c>
      <c r="BE45" s="65"/>
      <c r="BF45" s="65" t="s">
        <v>305</v>
      </c>
      <c r="BG45" s="65" t="s">
        <v>277</v>
      </c>
      <c r="BH45" s="65" t="s">
        <v>281</v>
      </c>
      <c r="BI45" s="65" t="s">
        <v>289</v>
      </c>
      <c r="BJ45" s="65" t="s">
        <v>343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28.371338000000002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25.506796000000001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2343.6968000000002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4.6704610000000001E-2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9.1291860000000007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282.12738000000002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113.4318</v>
      </c>
      <c r="AX46" s="65" t="s">
        <v>345</v>
      </c>
      <c r="AY46" s="65"/>
      <c r="AZ46" s="65"/>
      <c r="BA46" s="65"/>
      <c r="BB46" s="65"/>
      <c r="BC46" s="65"/>
      <c r="BE46" s="65" t="s">
        <v>312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5" sqref="G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317</v>
      </c>
      <c r="B2" s="61" t="s">
        <v>318</v>
      </c>
      <c r="C2" s="61" t="s">
        <v>319</v>
      </c>
      <c r="D2" s="61">
        <v>77</v>
      </c>
      <c r="E2" s="61">
        <v>2950.4614000000001</v>
      </c>
      <c r="F2" s="61">
        <v>421.77294999999998</v>
      </c>
      <c r="G2" s="61">
        <v>77.864159999999998</v>
      </c>
      <c r="H2" s="61">
        <v>39.235847</v>
      </c>
      <c r="I2" s="61">
        <v>38.628307</v>
      </c>
      <c r="J2" s="61">
        <v>138.24542</v>
      </c>
      <c r="K2" s="61">
        <v>76.539314000000005</v>
      </c>
      <c r="L2" s="61">
        <v>61.706104000000003</v>
      </c>
      <c r="M2" s="61">
        <v>25.499493000000001</v>
      </c>
      <c r="N2" s="61">
        <v>2.6934927000000002</v>
      </c>
      <c r="O2" s="61">
        <v>12.580114</v>
      </c>
      <c r="P2" s="61">
        <v>1224.4358999999999</v>
      </c>
      <c r="Q2" s="61">
        <v>37.183489999999999</v>
      </c>
      <c r="R2" s="61">
        <v>993.58563000000004</v>
      </c>
      <c r="S2" s="61">
        <v>290.98930000000001</v>
      </c>
      <c r="T2" s="61">
        <v>8431.15</v>
      </c>
      <c r="U2" s="61">
        <v>9.0887899999999995</v>
      </c>
      <c r="V2" s="61">
        <v>27.825348000000002</v>
      </c>
      <c r="W2" s="61">
        <v>392.24740000000003</v>
      </c>
      <c r="X2" s="61">
        <v>144.94454999999999</v>
      </c>
      <c r="Y2" s="61">
        <v>2.1517909999999998</v>
      </c>
      <c r="Z2" s="61">
        <v>2.1464051999999998</v>
      </c>
      <c r="AA2" s="61">
        <v>23.815837999999999</v>
      </c>
      <c r="AB2" s="61">
        <v>7.1119139999999996</v>
      </c>
      <c r="AC2" s="61">
        <v>754.9701</v>
      </c>
      <c r="AD2" s="61">
        <v>9.3880890000000008</v>
      </c>
      <c r="AE2" s="61">
        <v>3.9301050000000002</v>
      </c>
      <c r="AF2" s="61">
        <v>7.7369585000000001</v>
      </c>
      <c r="AG2" s="61">
        <v>1070.0165</v>
      </c>
      <c r="AH2" s="61">
        <v>520.79070000000002</v>
      </c>
      <c r="AI2" s="61">
        <v>549.22580000000005</v>
      </c>
      <c r="AJ2" s="61">
        <v>2380.7820000000002</v>
      </c>
      <c r="AK2" s="61">
        <v>7718.76</v>
      </c>
      <c r="AL2" s="61">
        <v>401.66167999999999</v>
      </c>
      <c r="AM2" s="61">
        <v>4332.0450000000001</v>
      </c>
      <c r="AN2" s="61">
        <v>474.02184999999997</v>
      </c>
      <c r="AO2" s="61">
        <v>28.371338000000002</v>
      </c>
      <c r="AP2" s="61">
        <v>20.598326</v>
      </c>
      <c r="AQ2" s="61">
        <v>7.7730116999999996</v>
      </c>
      <c r="AR2" s="61">
        <v>25.506796000000001</v>
      </c>
      <c r="AS2" s="61">
        <v>2343.6968000000002</v>
      </c>
      <c r="AT2" s="61">
        <v>4.6704610000000001E-2</v>
      </c>
      <c r="AU2" s="61">
        <v>9.1291860000000007</v>
      </c>
      <c r="AV2" s="61">
        <v>282.12738000000002</v>
      </c>
      <c r="AW2" s="61">
        <v>113.4318</v>
      </c>
      <c r="AX2" s="61">
        <v>0.33756793000000002</v>
      </c>
      <c r="AY2" s="61">
        <v>1.3445351999999999</v>
      </c>
      <c r="AZ2" s="61">
        <v>415.66552999999999</v>
      </c>
      <c r="BA2" s="61">
        <v>111.79801999999999</v>
      </c>
      <c r="BB2" s="61">
        <v>37.276510000000002</v>
      </c>
      <c r="BC2" s="61">
        <v>42.558680000000003</v>
      </c>
      <c r="BD2" s="61">
        <v>31.956527999999999</v>
      </c>
      <c r="BE2" s="61">
        <v>1.8615763000000001</v>
      </c>
      <c r="BF2" s="61">
        <v>12.919779999999999</v>
      </c>
      <c r="BG2" s="61">
        <v>5.5509790000000003E-2</v>
      </c>
      <c r="BH2" s="61">
        <v>9.4120700000000002E-2</v>
      </c>
      <c r="BI2" s="61">
        <v>6.7767289999999994E-2</v>
      </c>
      <c r="BJ2" s="61">
        <v>0.21760489999999999</v>
      </c>
      <c r="BK2" s="61">
        <v>4.2699840000000001E-3</v>
      </c>
      <c r="BL2" s="61">
        <v>0.42584549999999999</v>
      </c>
      <c r="BM2" s="61">
        <v>6.7183719999999996</v>
      </c>
      <c r="BN2" s="61">
        <v>0.75703054999999997</v>
      </c>
      <c r="BO2" s="61">
        <v>64.303740000000005</v>
      </c>
      <c r="BP2" s="61">
        <v>16.885867999999999</v>
      </c>
      <c r="BQ2" s="61">
        <v>19.031395</v>
      </c>
      <c r="BR2" s="61">
        <v>79.179665</v>
      </c>
      <c r="BS2" s="61">
        <v>34.227919999999997</v>
      </c>
      <c r="BT2" s="61">
        <v>9.9756359999999997</v>
      </c>
      <c r="BU2" s="61">
        <v>3.7580841999999999E-4</v>
      </c>
      <c r="BV2" s="61">
        <v>0.32562595999999999</v>
      </c>
      <c r="BW2" s="61">
        <v>0.78645176000000006</v>
      </c>
      <c r="BX2" s="61">
        <v>2.1419141000000002</v>
      </c>
      <c r="BY2" s="61">
        <v>0.35566255000000002</v>
      </c>
      <c r="BZ2" s="61">
        <v>9.0931105999999997E-5</v>
      </c>
      <c r="CA2" s="61">
        <v>1.0892942000000001</v>
      </c>
      <c r="CB2" s="61">
        <v>0.25733010000000001</v>
      </c>
      <c r="CC2" s="61">
        <v>0.28073016000000001</v>
      </c>
      <c r="CD2" s="61">
        <v>4.9639090000000001</v>
      </c>
      <c r="CE2" s="61">
        <v>0.10585356999999999</v>
      </c>
      <c r="CF2" s="61">
        <v>0.64548033000000005</v>
      </c>
      <c r="CG2" s="61">
        <v>0</v>
      </c>
      <c r="CH2" s="61">
        <v>3.8535173999999998E-2</v>
      </c>
      <c r="CI2" s="61">
        <v>0</v>
      </c>
      <c r="CJ2" s="61">
        <v>9.5839300000000005</v>
      </c>
      <c r="CK2" s="61">
        <v>2.6838404999999999E-2</v>
      </c>
      <c r="CL2" s="61">
        <v>0.32543966000000002</v>
      </c>
      <c r="CM2" s="61">
        <v>5.5519740000000004</v>
      </c>
      <c r="CN2" s="61">
        <v>3722.3389999999999</v>
      </c>
      <c r="CO2" s="61">
        <v>6441.2060000000001</v>
      </c>
      <c r="CP2" s="61">
        <v>4499.8247000000001</v>
      </c>
      <c r="CQ2" s="61">
        <v>1761.8136</v>
      </c>
      <c r="CR2" s="61">
        <v>736.44029999999998</v>
      </c>
      <c r="CS2" s="61">
        <v>923.50145999999995</v>
      </c>
      <c r="CT2" s="61">
        <v>3502.52</v>
      </c>
      <c r="CU2" s="61">
        <v>2345.1511</v>
      </c>
      <c r="CV2" s="61">
        <v>2721.75</v>
      </c>
      <c r="CW2" s="61">
        <v>2660.6896999999999</v>
      </c>
      <c r="CX2" s="61">
        <v>679.65319999999997</v>
      </c>
      <c r="CY2" s="61">
        <v>4674.5825000000004</v>
      </c>
      <c r="CZ2" s="61">
        <v>2198.8760000000002</v>
      </c>
      <c r="DA2" s="61">
        <v>4726.1030000000001</v>
      </c>
      <c r="DB2" s="61">
        <v>4903.2349999999997</v>
      </c>
      <c r="DC2" s="61">
        <v>6521.3013000000001</v>
      </c>
      <c r="DD2" s="61">
        <v>11406.681</v>
      </c>
      <c r="DE2" s="61">
        <v>2491.5805999999998</v>
      </c>
      <c r="DF2" s="61">
        <v>5235.6845999999996</v>
      </c>
      <c r="DG2" s="61">
        <v>2631.5198</v>
      </c>
      <c r="DH2" s="61">
        <v>205.84903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111.79801999999999</v>
      </c>
      <c r="B6">
        <f>BB2</f>
        <v>37.276510000000002</v>
      </c>
      <c r="C6">
        <f>BC2</f>
        <v>42.558680000000003</v>
      </c>
      <c r="D6">
        <f>BD2</f>
        <v>31.956527999999999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U17" sqref="U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16492</v>
      </c>
      <c r="C2" s="56">
        <f ca="1">YEAR(TODAY())-YEAR(B2)+IF(TODAY()&gt;=DATE(YEAR(TODAY()),MONTH(B2),DAY(B2)),0,-1)</f>
        <v>77</v>
      </c>
      <c r="E2" s="52">
        <v>161.9</v>
      </c>
      <c r="F2" s="53" t="s">
        <v>275</v>
      </c>
      <c r="G2" s="52">
        <v>70.900000000000006</v>
      </c>
      <c r="H2" s="51" t="s">
        <v>40</v>
      </c>
      <c r="I2" s="72">
        <f>ROUND(G3/E3^2,1)</f>
        <v>27</v>
      </c>
    </row>
    <row r="3" spans="1:9" x14ac:dyDescent="0.3">
      <c r="E3" s="51">
        <f>E2/100</f>
        <v>1.619</v>
      </c>
      <c r="F3" s="51" t="s">
        <v>39</v>
      </c>
      <c r="G3" s="51">
        <f>G2</f>
        <v>70.900000000000006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44637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임갑식, ID : H2300009)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29일 10:03:02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44637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77</v>
      </c>
      <c r="G12" s="94"/>
      <c r="H12" s="94"/>
      <c r="I12" s="94"/>
      <c r="K12" s="123">
        <f>'개인정보 및 신체계측 입력'!E2</f>
        <v>161.9</v>
      </c>
      <c r="L12" s="124"/>
      <c r="M12" s="117">
        <f>'개인정보 및 신체계측 입력'!G2</f>
        <v>70.900000000000006</v>
      </c>
      <c r="N12" s="118"/>
      <c r="O12" s="113" t="s">
        <v>270</v>
      </c>
      <c r="P12" s="107"/>
      <c r="Q12" s="90">
        <f>'개인정보 및 신체계측 입력'!I2</f>
        <v>27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임갑식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66.120999999999995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12.207000000000001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21.672999999999998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11</v>
      </c>
      <c r="L72" s="36" t="s">
        <v>52</v>
      </c>
      <c r="M72" s="36">
        <f>ROUND('DRIs DATA'!K8,1)</f>
        <v>6.2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132.47999999999999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231.88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144.94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474.13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133.75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514.58000000000004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283.70999999999998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2022-03-29T01:08:44Z</dcterms:modified>
</cp:coreProperties>
</file>