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16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<sst xmlns="http://schemas.openxmlformats.org/spreadsheetml/2006/main" count="692" uniqueCount="349">
  <si>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</si>
  <si>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</si>
  <si>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</si>
  <si>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</si>
  <si>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</si>
  <si>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</si>
  <si>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</si>
  <si>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</si>
  <si>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</si>
  <si>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</si>
  <si>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</si>
  <si>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</si>
  <si>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</si>
  <si>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</si>
  <si>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</si>
  <si>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</si>
  <si>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</si>
  <si>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</si>
  <si>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</si>
  <si>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</si>
  <si>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</si>
  <si>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</si>
  <si>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</si>
  <si>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</si>
  <si>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</si>
  <si>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</si>
  <si>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</si>
  <si>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</si>
  <si>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</si>
  <si>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</si>
  <si>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</si>
  <si>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</si>
  <si>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</si>
  <si>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</si>
  <si>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</si>
  <si>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</si>
  <si>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</si>
  <si>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</si>
  <si>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</si>
  <si>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</si>
  <si>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</si>
  <si>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</si>
  <si>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</si>
  <si>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</si>
  <si>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</si>
  <si>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</si>
  <si>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</si>
  <si>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</si>
  <si>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</si>
  <si>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</si>
  <si>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</si>
  <si>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</si>
  <si>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</si>
  <si>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</si>
  <si>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</si>
  <si>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</si>
  <si>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</si>
  <si>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</si>
  <si>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</si>
  <si>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</si>
  <si>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</si>
  <si>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</si>
  <si>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</si>
  <si>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</si>
  <si>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</si>
  <si>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</si>
  <si>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</si>
  <si>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</si>
  <si>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</si>
  <si>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</si>
  <si>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</si>
  <si>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</si>
  <si>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</si>
  <si>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</si>
  <si>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</si>
  <si>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</si>
  <si>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</si>
  <si>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</si>
  <si>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</si>
  <si>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</si>
  <si>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</si>
  <si>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</si>
  <si>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</si>
  <si>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</si>
  <si>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</si>
  <si>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</si>
  <si>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</si>
  <si>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</si>
  <si>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</si>
  <si>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</si>
  <si>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</si>
  <si>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</si>
  <si>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</si>
  <si>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</si>
  <si>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</si>
  <si>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</si>
  <si>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</si>
  <si>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</si>
  <si>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</si>
  <si>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</si>
  <si>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</si>
  <si>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</si>
  <si>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</si>
  <si>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</si>
  <si>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</si>
  <si>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</si>
  <si>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</si>
  <si>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</si>
  <si>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</si>
  <si>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</si>
  <si>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</si>
  <si>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</si>
  <si>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</si>
  <si>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</si>
  <si>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</si>
  <si>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</si>
  <si>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</si>
  <si>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</si>
  <si>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</si>
  <si>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</si>
  <si>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</si>
  <si>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</si>
  <si>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</si>
  <si>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</si>
  <si>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</si>
  <si>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</si>
  <si>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</si>
  <si>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</si>
  <si>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</si>
  <si>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</si>
  <si>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</si>
  <si>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</si>
  <si>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</si>
  <si>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</si>
  <si>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</si>
  <si>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</si>
  <si>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</si>
  <si>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</si>
  <si>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</si>
  <si>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</si>
  <si>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</si>
  <si>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</si>
  <si>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</si>
  <si>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</si>
  <si>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</si>
  <si>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</si>
  <si>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</si>
  <si>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</si>
  <si>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</si>
  <si>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</si>
  <si>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</si>
  <si>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</si>
  <si>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</si>
  <si>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</si>
  <si>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</si>
  <si>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</si>
  <si>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</si>
  <si>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</si>
  <si>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</si>
  <si>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</si>
  <si>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</si>
  <si>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</si>
  <si>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</si>
  <si>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</si>
  <si>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</si>
  <si>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</si>
  <si>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</si>
  <si>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</si>
  <si>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</si>
  <si>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</si>
  <si>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</si>
  <si>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</si>
  <si>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</si>
  <si>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</si>
  <si>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</si>
  <si>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</si>
  <si>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</si>
  <si>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</si>
  <si>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</si>
  <si>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</si>
  <si>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</si>
  <si>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</si>
  <si>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</si>
  <si>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</si>
  <si>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</si>
  <si>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</si>
  <si>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</si>
  <si>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</si>
  <si>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</si>
  <si>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</si>
  <si>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</si>
  <si>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</si>
  <si>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</si>
  <si>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</si>
  <si>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</si>
  <si>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</si>
  <si>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</si>
  <si>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</si>
  <si>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</si>
  <si>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</si>
  <si>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</si>
  <si>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</si>
  <si>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</si>
  <si>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</si>
  <si>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</si>
  <si>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</si>
  <si>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</si>
  <si>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</si>
  <si>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</si>
  <si>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</si>
  <si>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</si>
  <si>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</si>
  <si>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</si>
  <si>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</si>
  <si>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</si>
  <si>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</si>
  <si>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</si>
  <si>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</si>
  <si>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</si>
  <si>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</si>
  <si>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</si>
  <si>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</si>
  <si>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</si>
  <si>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</si>
  <si>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</si>
  <si>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</si>
  <si>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</si>
  <si>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</si>
  <si>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</si>
  <si>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</si>
  <si>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</si>
  <si>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</si>
  <si>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</si>
  <si>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</si>
  <si>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</si>
  <si>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</si>
  <si>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</si>
  <si>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</si>
  <si>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</si>
  <si>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</si>
  <si>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</si>
  <si>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</si>
  <si>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</si>
  <si>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</si>
  <si>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</si>
  <si>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</si>
  <si>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</si>
  <si>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</si>
  <si>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</si>
  <si>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</si>
  <si>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</si>
  <si>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</si>
  <si>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</si>
  <si>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</si>
  <si>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</si>
  <si>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</si>
  <si>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</si>
  <si>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</si>
  <si>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</si>
  <si>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</si>
  <si>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</si>
  <si>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</si>
  <si>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</si>
  <si>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</si>
  <si>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</si>
  <si>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</si>
  <si>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</si>
  <si>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</si>
  <si>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</si>
  <si>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</si>
  <si>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</si>
  <si>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</si>
  <si>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</si>
  <si>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</si>
  <si>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</si>
  <si>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</si>
  <si>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에너지(kcal)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</si>
  <si>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</si>
  <si>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</si>
  <si>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</si>
  <si>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</si>
  <si>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</si>
  <si>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</si>
  <si>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</si>
  <si>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</si>
  <si>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</si>
  <si>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</si>
  <si>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비타민C</t>
    <phoneticPr fontId="1" type="noConversion"/>
  </si>
  <si>
    <t>리보플라빈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</si>
  <si>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</si>
  <si>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</si>
  <si>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</si>
  <si>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</si>
  <si>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</si>
  <si>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</si>
  <si>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</si>
  <si>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</si>
  <si>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</si>
  <si>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</si>
  <si>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</si>
  <si>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</si>
  <si>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비타민B6</t>
    <phoneticPr fontId="1" type="noConversion"/>
  </si>
  <si>
    <t>인</t>
    <phoneticPr fontId="1" type="noConversion"/>
  </si>
  <si>
    <t>칼륨</t>
    <phoneticPr fontId="1" type="noConversion"/>
  </si>
  <si>
    <t>요오드</t>
    <phoneticPr fontId="1" type="noConversion"/>
  </si>
  <si>
    <t>셀레늄</t>
    <phoneticPr fontId="1" type="noConversion"/>
  </si>
  <si>
    <t>충분섭취량</t>
    <phoneticPr fontId="1" type="noConversion"/>
  </si>
  <si>
    <t>수용성 비타민</t>
    <phoneticPr fontId="1" type="noConversion"/>
  </si>
  <si>
    <t>판토텐산</t>
    <phoneticPr fontId="1" type="noConversion"/>
  </si>
  <si>
    <t>다량 무기질</t>
    <phoneticPr fontId="1" type="noConversion"/>
  </si>
  <si>
    <t>마그네슘</t>
    <phoneticPr fontId="1" type="noConversion"/>
  </si>
  <si>
    <t>불소</t>
    <phoneticPr fontId="1" type="noConversion"/>
  </si>
  <si>
    <t>M</t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</si>
  <si>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</si>
  <si>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</si>
  <si>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</si>
  <si>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적정비율(최소)</t>
    <phoneticPr fontId="1" type="noConversion"/>
  </si>
  <si>
    <t>비타민A(μg RAE/일)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</si>
  <si>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</si>
  <si>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</si>
  <si>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</si>
  <si>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</si>
  <si>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구리</t>
    <phoneticPr fontId="1" type="noConversion"/>
  </si>
  <si>
    <t>망간</t>
    <phoneticPr fontId="1" type="noConversion"/>
  </si>
  <si>
    <t>크롬</t>
    <phoneticPr fontId="1" type="noConversion"/>
  </si>
  <si>
    <t>H2300015</t>
  </si>
  <si>
    <t>이선하</t>
  </si>
  <si>
    <t>정보</t>
    <phoneticPr fontId="1" type="noConversion"/>
  </si>
  <si>
    <t>(설문지 : FFQ 95문항 설문지, 사용자 : 이선하, ID : H2300015)</t>
  </si>
  <si>
    <t>출력시각</t>
    <phoneticPr fontId="1" type="noConversion"/>
  </si>
  <si>
    <t>2022년 05월 02일 14:08:58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</si>
  <si>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</si>
  <si>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</si>
  <si>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</si>
  <si>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</si>
  <si>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</si>
  <si>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</si>
  <si>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섭취량</t>
    <phoneticPr fontId="1" type="noConversion"/>
  </si>
  <si>
    <t>탄수화물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</si>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</sst>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32.010418000000001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008472"/>
        <c:axId val="182008864"/>
      </c:barChart>
      <c:catAx>
        <c:axId val="182008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008864"/>
        <c:crosses val="autoZero"/>
        <c:auto val="1"/>
        <c:lblAlgn val="ctr"/>
        <c:lblOffset val="100"/>
        <c:noMultiLvlLbl val="0"/>
      </c:catAx>
      <c:valAx>
        <c:axId val="182008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00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0.85447322999999997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117768"/>
        <c:axId val="182120120"/>
      </c:barChart>
      <c:catAx>
        <c:axId val="18211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120120"/>
        <c:crosses val="autoZero"/>
        <c:auto val="1"/>
        <c:lblAlgn val="ctr"/>
        <c:lblOffset val="100"/>
        <c:noMultiLvlLbl val="0"/>
      </c:catAx>
      <c:valAx>
        <c:axId val="182120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11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1.7024235000000001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387344"/>
        <c:axId val="674386560"/>
      </c:barChart>
      <c:catAx>
        <c:axId val="67438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386560"/>
        <c:crosses val="autoZero"/>
        <c:auto val="1"/>
        <c:lblAlgn val="ctr"/>
        <c:lblOffset val="100"/>
        <c:noMultiLvlLbl val="0"/>
      </c:catAx>
      <c:valAx>
        <c:axId val="67438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38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584.08465999999999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383816"/>
        <c:axId val="674385384"/>
      </c:barChart>
      <c:catAx>
        <c:axId val="67438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385384"/>
        <c:crosses val="autoZero"/>
        <c:auto val="1"/>
        <c:lblAlgn val="ctr"/>
        <c:lblOffset val="100"/>
        <c:noMultiLvlLbl val="0"/>
      </c:catAx>
      <c:valAx>
        <c:axId val="674385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38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1340.2240999999999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384600"/>
        <c:axId val="674384208"/>
      </c:barChart>
      <c:catAx>
        <c:axId val="67438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384208"/>
        <c:crosses val="autoZero"/>
        <c:auto val="1"/>
        <c:lblAlgn val="ctr"/>
        <c:lblOffset val="100"/>
        <c:noMultiLvlLbl val="0"/>
      </c:catAx>
      <c:valAx>
        <c:axId val="6743842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38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61.008940000000003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385776"/>
        <c:axId val="674386168"/>
      </c:barChart>
      <c:catAx>
        <c:axId val="67438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386168"/>
        <c:crosses val="autoZero"/>
        <c:auto val="1"/>
        <c:lblAlgn val="ctr"/>
        <c:lblOffset val="100"/>
        <c:noMultiLvlLbl val="0"/>
      </c:catAx>
      <c:valAx>
        <c:axId val="674386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38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66.127629999999996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382640"/>
        <c:axId val="674382248"/>
      </c:barChart>
      <c:catAx>
        <c:axId val="67438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382248"/>
        <c:crosses val="autoZero"/>
        <c:auto val="1"/>
        <c:lblAlgn val="ctr"/>
        <c:lblOffset val="100"/>
        <c:noMultiLvlLbl val="0"/>
      </c:catAx>
      <c:valAx>
        <c:axId val="674382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38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5.5884900000000002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381072"/>
        <c:axId val="674381464"/>
      </c:barChart>
      <c:catAx>
        <c:axId val="67438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381464"/>
        <c:crosses val="autoZero"/>
        <c:auto val="1"/>
        <c:lblAlgn val="ctr"/>
        <c:lblOffset val="100"/>
        <c:noMultiLvlLbl val="0"/>
      </c:catAx>
      <c:valAx>
        <c:axId val="674381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38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498.41192999999998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383032"/>
        <c:axId val="674383424"/>
      </c:barChart>
      <c:catAx>
        <c:axId val="67438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383424"/>
        <c:crosses val="autoZero"/>
        <c:auto val="1"/>
        <c:lblAlgn val="ctr"/>
        <c:lblOffset val="100"/>
        <c:noMultiLvlLbl val="0"/>
      </c:catAx>
      <c:valAx>
        <c:axId val="6743834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38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5.0523159999999998E-2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473856"/>
        <c:axId val="569472288"/>
      </c:barChart>
      <c:catAx>
        <c:axId val="56947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72288"/>
        <c:crosses val="autoZero"/>
        <c:auto val="1"/>
        <c:lblAlgn val="ctr"/>
        <c:lblOffset val="100"/>
        <c:noMultiLvlLbl val="0"/>
      </c:catAx>
      <c:valAx>
        <c:axId val="56947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1.819429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475032"/>
        <c:axId val="569477776"/>
      </c:barChart>
      <c:catAx>
        <c:axId val="56947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77776"/>
        <c:crosses val="autoZero"/>
        <c:auto val="1"/>
        <c:lblAlgn val="ctr"/>
        <c:lblOffset val="100"/>
        <c:noMultiLvlLbl val="0"/>
      </c:catAx>
      <c:valAx>
        <c:axId val="569477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7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11.375249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007688"/>
        <c:axId val="182009256"/>
      </c:barChart>
      <c:catAx>
        <c:axId val="18200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009256"/>
        <c:crosses val="autoZero"/>
        <c:auto val="1"/>
        <c:lblAlgn val="ctr"/>
        <c:lblOffset val="100"/>
        <c:noMultiLvlLbl val="0"/>
      </c:catAx>
      <c:valAx>
        <c:axId val="182009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00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470.75580000000002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478168"/>
        <c:axId val="569475816"/>
      </c:barChart>
      <c:catAx>
        <c:axId val="56947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75816"/>
        <c:crosses val="autoZero"/>
        <c:auto val="1"/>
        <c:lblAlgn val="ctr"/>
        <c:lblOffset val="100"/>
        <c:noMultiLvlLbl val="0"/>
      </c:catAx>
      <c:valAx>
        <c:axId val="569475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7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41.522869999999998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474248"/>
        <c:axId val="569476992"/>
      </c:barChart>
      <c:catAx>
        <c:axId val="56947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76992"/>
        <c:crosses val="autoZero"/>
        <c:auto val="1"/>
        <c:lblAlgn val="ctr"/>
        <c:lblOffset val="100"/>
        <c:noMultiLvlLbl val="0"/>
      </c:catAx>
      <c:valAx>
        <c:axId val="56947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7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4.1559999999999997</c:v>
                </c:pt>
                <c:pt idx="1">
                  <c:v>9.5679999999999996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9471112"/>
        <c:axId val="569476600"/>
      </c:barChart>
      <c:catAx>
        <c:axId val="56947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76600"/>
        <c:crosses val="autoZero"/>
        <c:auto val="1"/>
        <c:lblAlgn val="ctr"/>
        <c:lblOffset val="100"/>
        <c:noMultiLvlLbl val="0"/>
      </c:catAx>
      <c:valAx>
        <c:axId val="569476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7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3.6869546999999998</c:v>
                </c:pt>
                <c:pt idx="1">
                  <c:v>3.7768410000000001</c:v>
                </c:pt>
                <c:pt idx="2">
                  <c:v>4.9312319999999996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336.68738000000002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472680"/>
        <c:axId val="569473072"/>
      </c:barChart>
      <c:catAx>
        <c:axId val="569472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73072"/>
        <c:crosses val="autoZero"/>
        <c:auto val="1"/>
        <c:lblAlgn val="ctr"/>
        <c:lblOffset val="100"/>
        <c:noMultiLvlLbl val="0"/>
      </c:catAx>
      <c:valAx>
        <c:axId val="569473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7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5.9061227000000001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252264"/>
        <c:axId val="570246776"/>
      </c:barChart>
      <c:catAx>
        <c:axId val="57025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246776"/>
        <c:crosses val="autoZero"/>
        <c:auto val="1"/>
        <c:lblAlgn val="ctr"/>
        <c:lblOffset val="100"/>
        <c:noMultiLvlLbl val="0"/>
      </c:catAx>
      <c:valAx>
        <c:axId val="570246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25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77.930999999999997</c:v>
                </c:pt>
                <c:pt idx="1">
                  <c:v>6.3819999999999997</c:v>
                </c:pt>
                <c:pt idx="2">
                  <c:v>15.686999999999999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0249520"/>
        <c:axId val="570247560"/>
      </c:barChart>
      <c:catAx>
        <c:axId val="57024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247560"/>
        <c:crosses val="autoZero"/>
        <c:auto val="1"/>
        <c:lblAlgn val="ctr"/>
        <c:lblOffset val="100"/>
        <c:noMultiLvlLbl val="0"/>
      </c:catAx>
      <c:valAx>
        <c:axId val="570247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24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890.34393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245208"/>
        <c:axId val="570248736"/>
      </c:barChart>
      <c:catAx>
        <c:axId val="57024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248736"/>
        <c:crosses val="autoZero"/>
        <c:auto val="1"/>
        <c:lblAlgn val="ctr"/>
        <c:lblOffset val="100"/>
        <c:noMultiLvlLbl val="0"/>
      </c:catAx>
      <c:valAx>
        <c:axId val="570248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24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65.15607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249912"/>
        <c:axId val="570251480"/>
      </c:barChart>
      <c:catAx>
        <c:axId val="57024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251480"/>
        <c:crosses val="autoZero"/>
        <c:auto val="1"/>
        <c:lblAlgn val="ctr"/>
        <c:lblOffset val="100"/>
        <c:noMultiLvlLbl val="0"/>
      </c:catAx>
      <c:valAx>
        <c:axId val="570251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24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238.42299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245600"/>
        <c:axId val="570245992"/>
      </c:barChart>
      <c:catAx>
        <c:axId val="57024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245992"/>
        <c:crosses val="autoZero"/>
        <c:auto val="1"/>
        <c:lblAlgn val="ctr"/>
        <c:lblOffset val="100"/>
        <c:noMultiLvlLbl val="0"/>
      </c:catAx>
      <c:valAx>
        <c:axId val="570245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24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1.8934971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010432"/>
        <c:axId val="181873080"/>
      </c:barChart>
      <c:catAx>
        <c:axId val="18201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873080"/>
        <c:crosses val="autoZero"/>
        <c:auto val="1"/>
        <c:lblAlgn val="ctr"/>
        <c:lblOffset val="100"/>
        <c:noMultiLvlLbl val="0"/>
      </c:catAx>
      <c:valAx>
        <c:axId val="18187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01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1935.5513000000001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248344"/>
        <c:axId val="570247952"/>
      </c:barChart>
      <c:catAx>
        <c:axId val="57024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247952"/>
        <c:crosses val="autoZero"/>
        <c:auto val="1"/>
        <c:lblAlgn val="ctr"/>
        <c:lblOffset val="100"/>
        <c:noMultiLvlLbl val="0"/>
      </c:catAx>
      <c:valAx>
        <c:axId val="57024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24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6.6266569999999998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251088"/>
        <c:axId val="570251872"/>
      </c:barChart>
      <c:catAx>
        <c:axId val="57025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251872"/>
        <c:crosses val="autoZero"/>
        <c:auto val="1"/>
        <c:lblAlgn val="ctr"/>
        <c:lblOffset val="100"/>
        <c:noMultiLvlLbl val="0"/>
      </c:catAx>
      <c:valAx>
        <c:axId val="570251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25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0.79976840000000005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400616"/>
        <c:axId val="573402184"/>
      </c:barChart>
      <c:catAx>
        <c:axId val="57340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402184"/>
        <c:crosses val="autoZero"/>
        <c:auto val="1"/>
        <c:lblAlgn val="ctr"/>
        <c:lblOffset val="100"/>
        <c:noMultiLvlLbl val="0"/>
      </c:catAx>
      <c:valAx>
        <c:axId val="573402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40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99.128020000000006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873864"/>
        <c:axId val="182122080"/>
      </c:barChart>
      <c:catAx>
        <c:axId val="1818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122080"/>
        <c:crosses val="autoZero"/>
        <c:auto val="1"/>
        <c:lblAlgn val="ctr"/>
        <c:lblOffset val="100"/>
        <c:noMultiLvlLbl val="0"/>
      </c:catAx>
      <c:valAx>
        <c:axId val="18212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87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0.55627510000000002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119728"/>
        <c:axId val="182120904"/>
      </c:barChart>
      <c:catAx>
        <c:axId val="18211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120904"/>
        <c:crosses val="autoZero"/>
        <c:auto val="1"/>
        <c:lblAlgn val="ctr"/>
        <c:lblOffset val="100"/>
        <c:noMultiLvlLbl val="0"/>
      </c:catAx>
      <c:valAx>
        <c:axId val="182120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11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7.9115080000000004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118552"/>
        <c:axId val="182122864"/>
      </c:barChart>
      <c:catAx>
        <c:axId val="18211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122864"/>
        <c:crosses val="autoZero"/>
        <c:auto val="1"/>
        <c:lblAlgn val="ctr"/>
        <c:lblOffset val="100"/>
        <c:noMultiLvlLbl val="0"/>
      </c:catAx>
      <c:valAx>
        <c:axId val="18212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11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0.79976840000000005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123648"/>
        <c:axId val="182124040"/>
      </c:barChart>
      <c:catAx>
        <c:axId val="18212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124040"/>
        <c:crosses val="autoZero"/>
        <c:auto val="1"/>
        <c:lblAlgn val="ctr"/>
        <c:lblOffset val="100"/>
        <c:noMultiLvlLbl val="0"/>
      </c:catAx>
      <c:valAx>
        <c:axId val="182124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12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224.94331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117376"/>
        <c:axId val="182118160"/>
      </c:barChart>
      <c:catAx>
        <c:axId val="18211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118160"/>
        <c:crosses val="autoZero"/>
        <c:auto val="1"/>
        <c:lblAlgn val="ctr"/>
        <c:lblOffset val="100"/>
        <c:noMultiLvlLbl val="0"/>
      </c:catAx>
      <c:valAx>
        <c:axId val="182118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11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4.0571549999999998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121688"/>
        <c:axId val="182123256"/>
      </c:barChart>
      <c:catAx>
        <c:axId val="18212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123256"/>
        <c:crosses val="autoZero"/>
        <c:auto val="1"/>
        <c:lblAlgn val="ctr"/>
        <c:lblOffset val="100"/>
        <c:noMultiLvlLbl val="0"/>
      </c:catAx>
      <c:valAx>
        <c:axId val="18212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12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이선하, ID : H2300015)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05월 02일 14:08:58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890.34393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32.010418000000001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11.375249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77.930999999999997</v>
      </c>
      <c r="G8" s="59">
        <f>'DRIs DATA 입력'!G8</f>
        <v>6.3819999999999997</v>
      </c>
      <c r="H8" s="59">
        <f>'DRIs DATA 입력'!H8</f>
        <v>15.686999999999999</v>
      </c>
      <c r="I8" s="46"/>
      <c r="J8" s="59" t="s">
        <v>216</v>
      </c>
      <c r="K8" s="59">
        <f>'DRIs DATA 입력'!K8</f>
        <v>4.1559999999999997</v>
      </c>
      <c r="L8" s="59">
        <f>'DRIs DATA 입력'!L8</f>
        <v>9.5679999999999996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336.68738000000002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5.9061227000000001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1.8934971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99.128020000000006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65.15607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0.67388459999999994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0.55627510000000002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7.9115080000000004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0.79976840000000005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224.94331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4.0571549999999998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0.85447322999999997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1.7024235000000001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238.42299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584.08465999999999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1935.5513000000001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1340.2240999999999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61.008940000000003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66.127629999999996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6.6266569999999998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5.5884900000000002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498.41192999999998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5.0523159999999998E-2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1.819429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470.75580000000002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41.522869999999998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5" sqref="L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327</v>
      </c>
      <c r="B1" s="61" t="s">
        <v>328</v>
      </c>
      <c r="G1" s="62" t="s">
        <v>329</v>
      </c>
      <c r="H1" s="61" t="s">
        <v>330</v>
      </c>
    </row>
    <row r="3" spans="1:27" x14ac:dyDescent="0.3">
      <c r="A3" s="71" t="s">
        <v>331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332</v>
      </c>
      <c r="B4" s="69"/>
      <c r="C4" s="69"/>
      <c r="E4" s="66" t="s">
        <v>333</v>
      </c>
      <c r="F4" s="67"/>
      <c r="G4" s="67"/>
      <c r="H4" s="68"/>
      <c r="J4" s="66" t="s">
        <v>334</v>
      </c>
      <c r="K4" s="67"/>
      <c r="L4" s="68"/>
      <c r="N4" s="69" t="s">
        <v>335</v>
      </c>
      <c r="O4" s="69"/>
      <c r="P4" s="69"/>
      <c r="Q4" s="69"/>
      <c r="R4" s="69"/>
      <c r="S4" s="69"/>
      <c r="U4" s="69" t="s">
        <v>336</v>
      </c>
      <c r="V4" s="69"/>
      <c r="W4" s="69"/>
      <c r="X4" s="69"/>
      <c r="Y4" s="69"/>
      <c r="Z4" s="69"/>
    </row>
    <row r="5" spans="1:27" x14ac:dyDescent="0.3">
      <c r="A5" s="65"/>
      <c r="B5" s="65" t="s">
        <v>277</v>
      </c>
      <c r="C5" s="65" t="s">
        <v>337</v>
      </c>
      <c r="E5" s="65"/>
      <c r="F5" s="65" t="s">
        <v>338</v>
      </c>
      <c r="G5" s="65" t="s">
        <v>279</v>
      </c>
      <c r="H5" s="65" t="s">
        <v>339</v>
      </c>
      <c r="J5" s="65"/>
      <c r="K5" s="65" t="s">
        <v>340</v>
      </c>
      <c r="L5" s="65" t="s">
        <v>341</v>
      </c>
      <c r="N5" s="65"/>
      <c r="O5" s="65" t="s">
        <v>280</v>
      </c>
      <c r="P5" s="65" t="s">
        <v>342</v>
      </c>
      <c r="Q5" s="65" t="s">
        <v>343</v>
      </c>
      <c r="R5" s="65" t="s">
        <v>344</v>
      </c>
      <c r="S5" s="65" t="s">
        <v>345</v>
      </c>
      <c r="U5" s="65"/>
      <c r="V5" s="65" t="s">
        <v>346</v>
      </c>
      <c r="W5" s="65" t="s">
        <v>342</v>
      </c>
      <c r="X5" s="65" t="s">
        <v>347</v>
      </c>
      <c r="Y5" s="65" t="s">
        <v>348</v>
      </c>
      <c r="Z5" s="65" t="s">
        <v>345</v>
      </c>
    </row>
    <row r="6" spans="1:27" x14ac:dyDescent="0.3">
      <c r="A6" s="65" t="s">
        <v>276</v>
      </c>
      <c r="B6" s="65">
        <v>2000</v>
      </c>
      <c r="C6" s="65">
        <v>890.34393</v>
      </c>
      <c r="E6" s="65" t="s">
        <v>316</v>
      </c>
      <c r="F6" s="65">
        <v>55</v>
      </c>
      <c r="G6" s="65">
        <v>15</v>
      </c>
      <c r="H6" s="65">
        <v>7</v>
      </c>
      <c r="J6" s="65" t="s">
        <v>316</v>
      </c>
      <c r="K6" s="65">
        <v>0.1</v>
      </c>
      <c r="L6" s="65">
        <v>4</v>
      </c>
      <c r="N6" s="65" t="s">
        <v>313</v>
      </c>
      <c r="O6" s="65">
        <v>45</v>
      </c>
      <c r="P6" s="65">
        <v>55</v>
      </c>
      <c r="Q6" s="65">
        <v>0</v>
      </c>
      <c r="R6" s="65">
        <v>0</v>
      </c>
      <c r="S6" s="65">
        <v>32.010418000000001</v>
      </c>
      <c r="U6" s="65" t="s">
        <v>314</v>
      </c>
      <c r="V6" s="65">
        <v>0</v>
      </c>
      <c r="W6" s="65">
        <v>0</v>
      </c>
      <c r="X6" s="65">
        <v>25</v>
      </c>
      <c r="Y6" s="65">
        <v>0</v>
      </c>
      <c r="Z6" s="65">
        <v>11.375249</v>
      </c>
    </row>
    <row r="7" spans="1:27" x14ac:dyDescent="0.3">
      <c r="E7" s="65" t="s">
        <v>283</v>
      </c>
      <c r="F7" s="65">
        <v>65</v>
      </c>
      <c r="G7" s="65">
        <v>30</v>
      </c>
      <c r="H7" s="65">
        <v>20</v>
      </c>
      <c r="J7" s="65" t="s">
        <v>283</v>
      </c>
      <c r="K7" s="65">
        <v>1</v>
      </c>
      <c r="L7" s="65">
        <v>10</v>
      </c>
    </row>
    <row r="8" spans="1:27" x14ac:dyDescent="0.3">
      <c r="E8" s="65" t="s">
        <v>284</v>
      </c>
      <c r="F8" s="65">
        <v>77.930999999999997</v>
      </c>
      <c r="G8" s="65">
        <v>6.3819999999999997</v>
      </c>
      <c r="H8" s="65">
        <v>15.686999999999999</v>
      </c>
      <c r="J8" s="65" t="s">
        <v>284</v>
      </c>
      <c r="K8" s="65">
        <v>4.1559999999999997</v>
      </c>
      <c r="L8" s="65">
        <v>9.5679999999999996</v>
      </c>
    </row>
    <row r="13" spans="1:27" x14ac:dyDescent="0.3">
      <c r="A13" s="70" t="s">
        <v>315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285</v>
      </c>
      <c r="B14" s="69"/>
      <c r="C14" s="69"/>
      <c r="D14" s="69"/>
      <c r="E14" s="69"/>
      <c r="F14" s="69"/>
      <c r="H14" s="69" t="s">
        <v>286</v>
      </c>
      <c r="I14" s="69"/>
      <c r="J14" s="69"/>
      <c r="K14" s="69"/>
      <c r="L14" s="69"/>
      <c r="M14" s="69"/>
      <c r="O14" s="69" t="s">
        <v>298</v>
      </c>
      <c r="P14" s="69"/>
      <c r="Q14" s="69"/>
      <c r="R14" s="69"/>
      <c r="S14" s="69"/>
      <c r="T14" s="69"/>
      <c r="V14" s="69" t="s">
        <v>299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280</v>
      </c>
      <c r="C15" s="65" t="s">
        <v>281</v>
      </c>
      <c r="D15" s="65" t="s">
        <v>306</v>
      </c>
      <c r="E15" s="65" t="s">
        <v>282</v>
      </c>
      <c r="F15" s="65" t="s">
        <v>278</v>
      </c>
      <c r="H15" s="65"/>
      <c r="I15" s="65" t="s">
        <v>280</v>
      </c>
      <c r="J15" s="65" t="s">
        <v>281</v>
      </c>
      <c r="K15" s="65" t="s">
        <v>306</v>
      </c>
      <c r="L15" s="65" t="s">
        <v>282</v>
      </c>
      <c r="M15" s="65" t="s">
        <v>278</v>
      </c>
      <c r="O15" s="65"/>
      <c r="P15" s="65" t="s">
        <v>280</v>
      </c>
      <c r="Q15" s="65" t="s">
        <v>281</v>
      </c>
      <c r="R15" s="65" t="s">
        <v>306</v>
      </c>
      <c r="S15" s="65" t="s">
        <v>282</v>
      </c>
      <c r="T15" s="65" t="s">
        <v>278</v>
      </c>
      <c r="V15" s="65"/>
      <c r="W15" s="65" t="s">
        <v>280</v>
      </c>
      <c r="X15" s="65" t="s">
        <v>281</v>
      </c>
      <c r="Y15" s="65" t="s">
        <v>306</v>
      </c>
      <c r="Z15" s="65" t="s">
        <v>282</v>
      </c>
      <c r="AA15" s="65" t="s">
        <v>278</v>
      </c>
    </row>
    <row r="16" spans="1:27" x14ac:dyDescent="0.3">
      <c r="A16" s="65" t="s">
        <v>317</v>
      </c>
      <c r="B16" s="65">
        <v>500</v>
      </c>
      <c r="C16" s="65">
        <v>700</v>
      </c>
      <c r="D16" s="65">
        <v>0</v>
      </c>
      <c r="E16" s="65">
        <v>3000</v>
      </c>
      <c r="F16" s="65">
        <v>336.68738000000002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5.9061227000000001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1.8934971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99.128020000000006</v>
      </c>
    </row>
    <row r="23" spans="1:62" x14ac:dyDescent="0.3">
      <c r="A23" s="70" t="s">
        <v>307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287</v>
      </c>
      <c r="B24" s="69"/>
      <c r="C24" s="69"/>
      <c r="D24" s="69"/>
      <c r="E24" s="69"/>
      <c r="F24" s="69"/>
      <c r="H24" s="69" t="s">
        <v>300</v>
      </c>
      <c r="I24" s="69"/>
      <c r="J24" s="69"/>
      <c r="K24" s="69"/>
      <c r="L24" s="69"/>
      <c r="M24" s="69"/>
      <c r="O24" s="69" t="s">
        <v>288</v>
      </c>
      <c r="P24" s="69"/>
      <c r="Q24" s="69"/>
      <c r="R24" s="69"/>
      <c r="S24" s="69"/>
      <c r="T24" s="69"/>
      <c r="V24" s="69" t="s">
        <v>318</v>
      </c>
      <c r="W24" s="69"/>
      <c r="X24" s="69"/>
      <c r="Y24" s="69"/>
      <c r="Z24" s="69"/>
      <c r="AA24" s="69"/>
      <c r="AC24" s="69" t="s">
        <v>301</v>
      </c>
      <c r="AD24" s="69"/>
      <c r="AE24" s="69"/>
      <c r="AF24" s="69"/>
      <c r="AG24" s="69"/>
      <c r="AH24" s="69"/>
      <c r="AJ24" s="69" t="s">
        <v>319</v>
      </c>
      <c r="AK24" s="69"/>
      <c r="AL24" s="69"/>
      <c r="AM24" s="69"/>
      <c r="AN24" s="69"/>
      <c r="AO24" s="69"/>
      <c r="AQ24" s="69" t="s">
        <v>320</v>
      </c>
      <c r="AR24" s="69"/>
      <c r="AS24" s="69"/>
      <c r="AT24" s="69"/>
      <c r="AU24" s="69"/>
      <c r="AV24" s="69"/>
      <c r="AX24" s="69" t="s">
        <v>308</v>
      </c>
      <c r="AY24" s="69"/>
      <c r="AZ24" s="69"/>
      <c r="BA24" s="69"/>
      <c r="BB24" s="69"/>
      <c r="BC24" s="69"/>
      <c r="BE24" s="69" t="s">
        <v>321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280</v>
      </c>
      <c r="C25" s="65" t="s">
        <v>281</v>
      </c>
      <c r="D25" s="65" t="s">
        <v>306</v>
      </c>
      <c r="E25" s="65" t="s">
        <v>282</v>
      </c>
      <c r="F25" s="65" t="s">
        <v>278</v>
      </c>
      <c r="H25" s="65"/>
      <c r="I25" s="65" t="s">
        <v>280</v>
      </c>
      <c r="J25" s="65" t="s">
        <v>281</v>
      </c>
      <c r="K25" s="65" t="s">
        <v>306</v>
      </c>
      <c r="L25" s="65" t="s">
        <v>282</v>
      </c>
      <c r="M25" s="65" t="s">
        <v>278</v>
      </c>
      <c r="O25" s="65"/>
      <c r="P25" s="65" t="s">
        <v>280</v>
      </c>
      <c r="Q25" s="65" t="s">
        <v>281</v>
      </c>
      <c r="R25" s="65" t="s">
        <v>306</v>
      </c>
      <c r="S25" s="65" t="s">
        <v>282</v>
      </c>
      <c r="T25" s="65" t="s">
        <v>278</v>
      </c>
      <c r="V25" s="65"/>
      <c r="W25" s="65" t="s">
        <v>280</v>
      </c>
      <c r="X25" s="65" t="s">
        <v>281</v>
      </c>
      <c r="Y25" s="65" t="s">
        <v>306</v>
      </c>
      <c r="Z25" s="65" t="s">
        <v>282</v>
      </c>
      <c r="AA25" s="65" t="s">
        <v>278</v>
      </c>
      <c r="AC25" s="65"/>
      <c r="AD25" s="65" t="s">
        <v>280</v>
      </c>
      <c r="AE25" s="65" t="s">
        <v>281</v>
      </c>
      <c r="AF25" s="65" t="s">
        <v>306</v>
      </c>
      <c r="AG25" s="65" t="s">
        <v>282</v>
      </c>
      <c r="AH25" s="65" t="s">
        <v>278</v>
      </c>
      <c r="AJ25" s="65"/>
      <c r="AK25" s="65" t="s">
        <v>280</v>
      </c>
      <c r="AL25" s="65" t="s">
        <v>281</v>
      </c>
      <c r="AM25" s="65" t="s">
        <v>306</v>
      </c>
      <c r="AN25" s="65" t="s">
        <v>282</v>
      </c>
      <c r="AO25" s="65" t="s">
        <v>278</v>
      </c>
      <c r="AQ25" s="65"/>
      <c r="AR25" s="65" t="s">
        <v>280</v>
      </c>
      <c r="AS25" s="65" t="s">
        <v>281</v>
      </c>
      <c r="AT25" s="65" t="s">
        <v>306</v>
      </c>
      <c r="AU25" s="65" t="s">
        <v>282</v>
      </c>
      <c r="AV25" s="65" t="s">
        <v>278</v>
      </c>
      <c r="AX25" s="65"/>
      <c r="AY25" s="65" t="s">
        <v>280</v>
      </c>
      <c r="AZ25" s="65" t="s">
        <v>281</v>
      </c>
      <c r="BA25" s="65" t="s">
        <v>306</v>
      </c>
      <c r="BB25" s="65" t="s">
        <v>282</v>
      </c>
      <c r="BC25" s="65" t="s">
        <v>278</v>
      </c>
      <c r="BE25" s="65"/>
      <c r="BF25" s="65" t="s">
        <v>280</v>
      </c>
      <c r="BG25" s="65" t="s">
        <v>281</v>
      </c>
      <c r="BH25" s="65" t="s">
        <v>306</v>
      </c>
      <c r="BI25" s="65" t="s">
        <v>282</v>
      </c>
      <c r="BJ25" s="65" t="s">
        <v>278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65.15607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0.67388459999999994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0.55627510000000002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7.9115080000000004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0.79976840000000005</v>
      </c>
      <c r="AJ26" s="65" t="s">
        <v>289</v>
      </c>
      <c r="AK26" s="65">
        <v>320</v>
      </c>
      <c r="AL26" s="65">
        <v>400</v>
      </c>
      <c r="AM26" s="65">
        <v>0</v>
      </c>
      <c r="AN26" s="65">
        <v>1000</v>
      </c>
      <c r="AO26" s="65">
        <v>224.94331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4.0571549999999998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0.85447322999999997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1.7024235000000001</v>
      </c>
    </row>
    <row r="33" spans="1:68" x14ac:dyDescent="0.3">
      <c r="A33" s="70" t="s">
        <v>309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302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303</v>
      </c>
      <c r="W34" s="69"/>
      <c r="X34" s="69"/>
      <c r="Y34" s="69"/>
      <c r="Z34" s="69"/>
      <c r="AA34" s="69"/>
      <c r="AC34" s="69" t="s">
        <v>290</v>
      </c>
      <c r="AD34" s="69"/>
      <c r="AE34" s="69"/>
      <c r="AF34" s="69"/>
      <c r="AG34" s="69"/>
      <c r="AH34" s="69"/>
      <c r="AJ34" s="69" t="s">
        <v>310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280</v>
      </c>
      <c r="C35" s="65" t="s">
        <v>281</v>
      </c>
      <c r="D35" s="65" t="s">
        <v>306</v>
      </c>
      <c r="E35" s="65" t="s">
        <v>282</v>
      </c>
      <c r="F35" s="65" t="s">
        <v>278</v>
      </c>
      <c r="H35" s="65"/>
      <c r="I35" s="65" t="s">
        <v>280</v>
      </c>
      <c r="J35" s="65" t="s">
        <v>281</v>
      </c>
      <c r="K35" s="65" t="s">
        <v>306</v>
      </c>
      <c r="L35" s="65" t="s">
        <v>282</v>
      </c>
      <c r="M35" s="65" t="s">
        <v>278</v>
      </c>
      <c r="O35" s="65"/>
      <c r="P35" s="65" t="s">
        <v>280</v>
      </c>
      <c r="Q35" s="65" t="s">
        <v>281</v>
      </c>
      <c r="R35" s="65" t="s">
        <v>306</v>
      </c>
      <c r="S35" s="65" t="s">
        <v>282</v>
      </c>
      <c r="T35" s="65" t="s">
        <v>278</v>
      </c>
      <c r="V35" s="65"/>
      <c r="W35" s="65" t="s">
        <v>280</v>
      </c>
      <c r="X35" s="65" t="s">
        <v>281</v>
      </c>
      <c r="Y35" s="65" t="s">
        <v>306</v>
      </c>
      <c r="Z35" s="65" t="s">
        <v>282</v>
      </c>
      <c r="AA35" s="65" t="s">
        <v>278</v>
      </c>
      <c r="AC35" s="65"/>
      <c r="AD35" s="65" t="s">
        <v>280</v>
      </c>
      <c r="AE35" s="65" t="s">
        <v>281</v>
      </c>
      <c r="AF35" s="65" t="s">
        <v>306</v>
      </c>
      <c r="AG35" s="65" t="s">
        <v>282</v>
      </c>
      <c r="AH35" s="65" t="s">
        <v>278</v>
      </c>
      <c r="AJ35" s="65"/>
      <c r="AK35" s="65" t="s">
        <v>280</v>
      </c>
      <c r="AL35" s="65" t="s">
        <v>281</v>
      </c>
      <c r="AM35" s="65" t="s">
        <v>306</v>
      </c>
      <c r="AN35" s="65" t="s">
        <v>282</v>
      </c>
      <c r="AO35" s="65" t="s">
        <v>278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238.42299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584.08465999999999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1935.5513000000001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1340.2240999999999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61.008940000000003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66.127629999999996</v>
      </c>
    </row>
    <row r="43" spans="1:68" x14ac:dyDescent="0.3">
      <c r="A43" s="70" t="s">
        <v>291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292</v>
      </c>
      <c r="B44" s="69"/>
      <c r="C44" s="69"/>
      <c r="D44" s="69"/>
      <c r="E44" s="69"/>
      <c r="F44" s="69"/>
      <c r="H44" s="69" t="s">
        <v>293</v>
      </c>
      <c r="I44" s="69"/>
      <c r="J44" s="69"/>
      <c r="K44" s="69"/>
      <c r="L44" s="69"/>
      <c r="M44" s="69"/>
      <c r="O44" s="69" t="s">
        <v>322</v>
      </c>
      <c r="P44" s="69"/>
      <c r="Q44" s="69"/>
      <c r="R44" s="69"/>
      <c r="S44" s="69"/>
      <c r="T44" s="69"/>
      <c r="V44" s="69" t="s">
        <v>311</v>
      </c>
      <c r="W44" s="69"/>
      <c r="X44" s="69"/>
      <c r="Y44" s="69"/>
      <c r="Z44" s="69"/>
      <c r="AA44" s="69"/>
      <c r="AC44" s="69" t="s">
        <v>323</v>
      </c>
      <c r="AD44" s="69"/>
      <c r="AE44" s="69"/>
      <c r="AF44" s="69"/>
      <c r="AG44" s="69"/>
      <c r="AH44" s="69"/>
      <c r="AJ44" s="69" t="s">
        <v>304</v>
      </c>
      <c r="AK44" s="69"/>
      <c r="AL44" s="69"/>
      <c r="AM44" s="69"/>
      <c r="AN44" s="69"/>
      <c r="AO44" s="69"/>
      <c r="AQ44" s="69" t="s">
        <v>305</v>
      </c>
      <c r="AR44" s="69"/>
      <c r="AS44" s="69"/>
      <c r="AT44" s="69"/>
      <c r="AU44" s="69"/>
      <c r="AV44" s="69"/>
      <c r="AX44" s="69" t="s">
        <v>294</v>
      </c>
      <c r="AY44" s="69"/>
      <c r="AZ44" s="69"/>
      <c r="BA44" s="69"/>
      <c r="BB44" s="69"/>
      <c r="BC44" s="69"/>
      <c r="BE44" s="69" t="s">
        <v>324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280</v>
      </c>
      <c r="C45" s="65" t="s">
        <v>281</v>
      </c>
      <c r="D45" s="65" t="s">
        <v>306</v>
      </c>
      <c r="E45" s="65" t="s">
        <v>282</v>
      </c>
      <c r="F45" s="65" t="s">
        <v>278</v>
      </c>
      <c r="H45" s="65"/>
      <c r="I45" s="65" t="s">
        <v>280</v>
      </c>
      <c r="J45" s="65" t="s">
        <v>281</v>
      </c>
      <c r="K45" s="65" t="s">
        <v>306</v>
      </c>
      <c r="L45" s="65" t="s">
        <v>282</v>
      </c>
      <c r="M45" s="65" t="s">
        <v>278</v>
      </c>
      <c r="O45" s="65"/>
      <c r="P45" s="65" t="s">
        <v>280</v>
      </c>
      <c r="Q45" s="65" t="s">
        <v>281</v>
      </c>
      <c r="R45" s="65" t="s">
        <v>306</v>
      </c>
      <c r="S45" s="65" t="s">
        <v>282</v>
      </c>
      <c r="T45" s="65" t="s">
        <v>278</v>
      </c>
      <c r="V45" s="65"/>
      <c r="W45" s="65" t="s">
        <v>280</v>
      </c>
      <c r="X45" s="65" t="s">
        <v>281</v>
      </c>
      <c r="Y45" s="65" t="s">
        <v>306</v>
      </c>
      <c r="Z45" s="65" t="s">
        <v>282</v>
      </c>
      <c r="AA45" s="65" t="s">
        <v>278</v>
      </c>
      <c r="AC45" s="65"/>
      <c r="AD45" s="65" t="s">
        <v>280</v>
      </c>
      <c r="AE45" s="65" t="s">
        <v>281</v>
      </c>
      <c r="AF45" s="65" t="s">
        <v>306</v>
      </c>
      <c r="AG45" s="65" t="s">
        <v>282</v>
      </c>
      <c r="AH45" s="65" t="s">
        <v>278</v>
      </c>
      <c r="AJ45" s="65"/>
      <c r="AK45" s="65" t="s">
        <v>280</v>
      </c>
      <c r="AL45" s="65" t="s">
        <v>281</v>
      </c>
      <c r="AM45" s="65" t="s">
        <v>306</v>
      </c>
      <c r="AN45" s="65" t="s">
        <v>282</v>
      </c>
      <c r="AO45" s="65" t="s">
        <v>278</v>
      </c>
      <c r="AQ45" s="65"/>
      <c r="AR45" s="65" t="s">
        <v>280</v>
      </c>
      <c r="AS45" s="65" t="s">
        <v>281</v>
      </c>
      <c r="AT45" s="65" t="s">
        <v>306</v>
      </c>
      <c r="AU45" s="65" t="s">
        <v>282</v>
      </c>
      <c r="AV45" s="65" t="s">
        <v>278</v>
      </c>
      <c r="AX45" s="65"/>
      <c r="AY45" s="65" t="s">
        <v>280</v>
      </c>
      <c r="AZ45" s="65" t="s">
        <v>281</v>
      </c>
      <c r="BA45" s="65" t="s">
        <v>306</v>
      </c>
      <c r="BB45" s="65" t="s">
        <v>282</v>
      </c>
      <c r="BC45" s="65" t="s">
        <v>278</v>
      </c>
      <c r="BE45" s="65"/>
      <c r="BF45" s="65" t="s">
        <v>280</v>
      </c>
      <c r="BG45" s="65" t="s">
        <v>281</v>
      </c>
      <c r="BH45" s="65" t="s">
        <v>306</v>
      </c>
      <c r="BI45" s="65" t="s">
        <v>282</v>
      </c>
      <c r="BJ45" s="65" t="s">
        <v>278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6.6266569999999998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5.5884900000000002</v>
      </c>
      <c r="O46" s="65" t="s">
        <v>295</v>
      </c>
      <c r="P46" s="65">
        <v>600</v>
      </c>
      <c r="Q46" s="65">
        <v>800</v>
      </c>
      <c r="R46" s="65">
        <v>0</v>
      </c>
      <c r="S46" s="65">
        <v>10000</v>
      </c>
      <c r="T46" s="65">
        <v>498.41192999999998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5.0523159999999998E-2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1.819429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470.75580000000002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41.522869999999998</v>
      </c>
      <c r="AX46" s="65" t="s">
        <v>296</v>
      </c>
      <c r="AY46" s="65"/>
      <c r="AZ46" s="65"/>
      <c r="BA46" s="65"/>
      <c r="BB46" s="65"/>
      <c r="BC46" s="65"/>
      <c r="BE46" s="65" t="s">
        <v>297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36" sqref="D3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325</v>
      </c>
      <c r="B2" s="61" t="s">
        <v>326</v>
      </c>
      <c r="C2" s="61" t="s">
        <v>312</v>
      </c>
      <c r="D2" s="61">
        <v>67</v>
      </c>
      <c r="E2" s="61">
        <v>890.34393</v>
      </c>
      <c r="F2" s="61">
        <v>159.02431999999999</v>
      </c>
      <c r="G2" s="61">
        <v>13.023883</v>
      </c>
      <c r="H2" s="61">
        <v>6.3496484999999998</v>
      </c>
      <c r="I2" s="61">
        <v>6.6742343999999996</v>
      </c>
      <c r="J2" s="61">
        <v>32.010418000000001</v>
      </c>
      <c r="K2" s="61">
        <v>18.276897000000002</v>
      </c>
      <c r="L2" s="61">
        <v>13.733520499999999</v>
      </c>
      <c r="M2" s="61">
        <v>11.375249</v>
      </c>
      <c r="N2" s="61">
        <v>1.8004325999999999</v>
      </c>
      <c r="O2" s="61">
        <v>6.3691582999999996</v>
      </c>
      <c r="P2" s="61">
        <v>408.04172</v>
      </c>
      <c r="Q2" s="61">
        <v>9.2167635000000008</v>
      </c>
      <c r="R2" s="61">
        <v>336.68738000000002</v>
      </c>
      <c r="S2" s="61">
        <v>45.385086000000001</v>
      </c>
      <c r="T2" s="61">
        <v>3495.6237999999998</v>
      </c>
      <c r="U2" s="61">
        <v>1.8934971</v>
      </c>
      <c r="V2" s="61">
        <v>5.9061227000000001</v>
      </c>
      <c r="W2" s="61">
        <v>99.128020000000006</v>
      </c>
      <c r="X2" s="61">
        <v>65.15607</v>
      </c>
      <c r="Y2" s="61">
        <v>0.67388459999999994</v>
      </c>
      <c r="Z2" s="61">
        <v>0.55627510000000002</v>
      </c>
      <c r="AA2" s="61">
        <v>7.9115080000000004</v>
      </c>
      <c r="AB2" s="61">
        <v>0.79976840000000005</v>
      </c>
      <c r="AC2" s="61">
        <v>224.94331</v>
      </c>
      <c r="AD2" s="61">
        <v>4.0571549999999998</v>
      </c>
      <c r="AE2" s="61">
        <v>0.85447322999999997</v>
      </c>
      <c r="AF2" s="61">
        <v>1.7024235000000001</v>
      </c>
      <c r="AG2" s="61">
        <v>238.42299</v>
      </c>
      <c r="AH2" s="61">
        <v>122.20261000000001</v>
      </c>
      <c r="AI2" s="61">
        <v>116.220375</v>
      </c>
      <c r="AJ2" s="61">
        <v>584.08465999999999</v>
      </c>
      <c r="AK2" s="61">
        <v>1935.5513000000001</v>
      </c>
      <c r="AL2" s="61">
        <v>61.008940000000003</v>
      </c>
      <c r="AM2" s="61">
        <v>1340.2240999999999</v>
      </c>
      <c r="AN2" s="61">
        <v>66.127629999999996</v>
      </c>
      <c r="AO2" s="61">
        <v>6.6266569999999998</v>
      </c>
      <c r="AP2" s="61">
        <v>4.9860199999999999</v>
      </c>
      <c r="AQ2" s="61">
        <v>1.6406365999999999</v>
      </c>
      <c r="AR2" s="61">
        <v>5.5884900000000002</v>
      </c>
      <c r="AS2" s="61">
        <v>498.41192999999998</v>
      </c>
      <c r="AT2" s="61">
        <v>5.0523159999999998E-2</v>
      </c>
      <c r="AU2" s="61">
        <v>1.819429</v>
      </c>
      <c r="AV2" s="61">
        <v>470.75580000000002</v>
      </c>
      <c r="AW2" s="61">
        <v>41.522869999999998</v>
      </c>
      <c r="AX2" s="61">
        <v>3.3858899999999997E-2</v>
      </c>
      <c r="AY2" s="61">
        <v>0.38981238000000001</v>
      </c>
      <c r="AZ2" s="61">
        <v>100.28281</v>
      </c>
      <c r="BA2" s="61">
        <v>12.403708999999999</v>
      </c>
      <c r="BB2" s="61">
        <v>3.6869546999999998</v>
      </c>
      <c r="BC2" s="61">
        <v>3.7768410000000001</v>
      </c>
      <c r="BD2" s="61">
        <v>4.9312319999999996</v>
      </c>
      <c r="BE2" s="61">
        <v>0.68837904999999999</v>
      </c>
      <c r="BF2" s="61">
        <v>2.4646504</v>
      </c>
      <c r="BG2" s="61">
        <v>6.9387240000000003E-3</v>
      </c>
      <c r="BH2" s="61">
        <v>1.2811408E-2</v>
      </c>
      <c r="BI2" s="61">
        <v>9.2922319999999992E-3</v>
      </c>
      <c r="BJ2" s="61">
        <v>3.2886303999999998E-2</v>
      </c>
      <c r="BK2" s="61">
        <v>5.3374800000000001E-4</v>
      </c>
      <c r="BL2" s="61">
        <v>7.8986085999999997E-2</v>
      </c>
      <c r="BM2" s="61">
        <v>0.9374808</v>
      </c>
      <c r="BN2" s="61">
        <v>0.19419620000000001</v>
      </c>
      <c r="BO2" s="61">
        <v>13.854115500000001</v>
      </c>
      <c r="BP2" s="61">
        <v>2.2642316999999998</v>
      </c>
      <c r="BQ2" s="61">
        <v>4.4972696000000001</v>
      </c>
      <c r="BR2" s="61">
        <v>15.865028000000001</v>
      </c>
      <c r="BS2" s="61">
        <v>9.0659100000000006</v>
      </c>
      <c r="BT2" s="61">
        <v>2.6492867000000002</v>
      </c>
      <c r="BU2" s="61">
        <v>1.4400169E-3</v>
      </c>
      <c r="BV2" s="61">
        <v>2.3837416E-2</v>
      </c>
      <c r="BW2" s="61">
        <v>0.18244772000000001</v>
      </c>
      <c r="BX2" s="61">
        <v>0.49185044</v>
      </c>
      <c r="BY2" s="61">
        <v>4.2546349999999997E-2</v>
      </c>
      <c r="BZ2" s="61">
        <v>1.4912500000000001E-4</v>
      </c>
      <c r="CA2" s="61">
        <v>0.26968518000000002</v>
      </c>
      <c r="CB2" s="61">
        <v>5.8436369999999996E-3</v>
      </c>
      <c r="CC2" s="61">
        <v>8.7116054999999998E-2</v>
      </c>
      <c r="CD2" s="61">
        <v>0.65499499999999999</v>
      </c>
      <c r="CE2" s="61">
        <v>2.0479264E-2</v>
      </c>
      <c r="CF2" s="61">
        <v>0.29304617999999999</v>
      </c>
      <c r="CG2" s="61">
        <v>0</v>
      </c>
      <c r="CH2" s="61">
        <v>2.5836043E-2</v>
      </c>
      <c r="CI2" s="61">
        <v>7.7246405000000002E-8</v>
      </c>
      <c r="CJ2" s="61">
        <v>1.4067894000000001</v>
      </c>
      <c r="CK2" s="61">
        <v>5.4015529999999999E-3</v>
      </c>
      <c r="CL2" s="61">
        <v>9.5581390000000002E-2</v>
      </c>
      <c r="CM2" s="61">
        <v>0.83146410000000004</v>
      </c>
      <c r="CN2" s="61">
        <v>1241.4176</v>
      </c>
      <c r="CO2" s="61">
        <v>2147.817</v>
      </c>
      <c r="CP2" s="61">
        <v>1172.2750000000001</v>
      </c>
      <c r="CQ2" s="61">
        <v>429.56256000000002</v>
      </c>
      <c r="CR2" s="61">
        <v>245.06956</v>
      </c>
      <c r="CS2" s="61">
        <v>246.07480000000001</v>
      </c>
      <c r="CT2" s="61">
        <v>1222.316</v>
      </c>
      <c r="CU2" s="61">
        <v>718.18035999999995</v>
      </c>
      <c r="CV2" s="61">
        <v>794.69860000000006</v>
      </c>
      <c r="CW2" s="61">
        <v>775.83929999999998</v>
      </c>
      <c r="CX2" s="61">
        <v>233.70833999999999</v>
      </c>
      <c r="CY2" s="61">
        <v>1621.3861999999999</v>
      </c>
      <c r="CZ2" s="61">
        <v>718.56286999999998</v>
      </c>
      <c r="DA2" s="61">
        <v>1806.1449</v>
      </c>
      <c r="DB2" s="61">
        <v>1751.2639999999999</v>
      </c>
      <c r="DC2" s="61">
        <v>2539.6226000000001</v>
      </c>
      <c r="DD2" s="61">
        <v>4038.4402</v>
      </c>
      <c r="DE2" s="61">
        <v>771.31870000000004</v>
      </c>
      <c r="DF2" s="61">
        <v>1960.8846000000001</v>
      </c>
      <c r="DG2" s="61">
        <v>922.11850000000004</v>
      </c>
      <c r="DH2" s="61">
        <v>60.882435000000001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12.403708999999999</v>
      </c>
      <c r="B6">
        <f>BB2</f>
        <v>3.6869546999999998</v>
      </c>
      <c r="C6">
        <f>BC2</f>
        <v>3.7768410000000001</v>
      </c>
      <c r="D6">
        <f>BD2</f>
        <v>4.9312319999999996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19905</v>
      </c>
      <c r="C2" s="56">
        <f ca="1">YEAR(TODAY())-YEAR(B2)+IF(TODAY()&gt;=DATE(YEAR(TODAY()),MONTH(B2),DAY(B2)),0,-1)</f>
        <v>67</v>
      </c>
      <c r="E2" s="52">
        <v>166.4</v>
      </c>
      <c r="F2" s="53" t="s">
        <v>39</v>
      </c>
      <c r="G2" s="52">
        <v>60.6</v>
      </c>
      <c r="H2" s="51" t="s">
        <v>41</v>
      </c>
      <c r="I2" s="72">
        <f>ROUND(G3/E3^2,1)</f>
        <v>21.9</v>
      </c>
    </row>
    <row r="3" spans="1:9" x14ac:dyDescent="0.3">
      <c r="E3" s="51">
        <f>E2/100</f>
        <v>1.6640000000000001</v>
      </c>
      <c r="F3" s="51" t="s">
        <v>40</v>
      </c>
      <c r="G3" s="51">
        <f>G2</f>
        <v>60.6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44683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이선하, ID : H2300015)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05월 02일 14:08:58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X20" sqref="X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44683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67</v>
      </c>
      <c r="G12" s="137"/>
      <c r="H12" s="137"/>
      <c r="I12" s="137"/>
      <c r="K12" s="128">
        <f>'개인정보 및 신체계측 입력'!E2</f>
        <v>166.4</v>
      </c>
      <c r="L12" s="129"/>
      <c r="M12" s="122">
        <f>'개인정보 및 신체계측 입력'!G2</f>
        <v>60.6</v>
      </c>
      <c r="N12" s="123"/>
      <c r="O12" s="118" t="s">
        <v>271</v>
      </c>
      <c r="P12" s="112"/>
      <c r="Q12" s="115">
        <f>'개인정보 및 신체계측 입력'!I2</f>
        <v>21.9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이선하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77.930999999999997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6.3819999999999997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15.686999999999999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0.7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0.8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1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9.6</v>
      </c>
      <c r="L71" s="36" t="s">
        <v>53</v>
      </c>
      <c r="M71" s="36">
        <f>ROUND('DRIs DATA'!K8,1)</f>
        <v>4.2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44.89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49.22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65.16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53.32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29.8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129.04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66.27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2000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2022-05-02T05:14:34Z</dcterms:modified>
</cp:coreProperties>
</file>