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810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<sst xmlns="http://schemas.openxmlformats.org/spreadsheetml/2006/main" count="692" uniqueCount="343">
  <si>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</si>
  <si>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</si>
  <si>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</si>
  <si>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</si>
  <si>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</si>
  <si>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</si>
  <si>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</si>
  <si>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</si>
  <si>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</si>
  <si>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</si>
  <si>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</si>
  <si>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</si>
  <si>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</si>
  <si>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</si>
  <si>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</si>
  <si>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</si>
  <si>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</si>
  <si>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</si>
  <si>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</si>
  <si>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</si>
  <si>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</si>
  <si>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</si>
  <si>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</si>
  <si>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</si>
  <si>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</si>
  <si>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</si>
  <si>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</si>
  <si>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</si>
  <si>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</si>
  <si>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</si>
  <si>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</si>
  <si>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</si>
  <si>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</si>
  <si>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</si>
  <si>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</si>
  <si>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</si>
  <si>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</si>
  <si>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</si>
  <si>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</si>
  <si>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</si>
  <si>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</si>
  <si>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</si>
  <si>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</si>
  <si>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</si>
  <si>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</si>
  <si>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</si>
  <si>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</si>
  <si>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</si>
  <si>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</si>
  <si>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</si>
  <si>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</si>
  <si>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</si>
  <si>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</si>
  <si>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</si>
  <si>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</si>
  <si>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</si>
  <si>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</si>
  <si>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</si>
  <si>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</si>
  <si>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</si>
  <si>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</si>
  <si>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</si>
  <si>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</si>
  <si>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</si>
  <si>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</si>
  <si>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</si>
  <si>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</si>
  <si>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</si>
  <si>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</si>
  <si>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</si>
  <si>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</si>
  <si>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</si>
  <si>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</si>
  <si>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</si>
  <si>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</si>
  <si>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</si>
  <si>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</si>
  <si>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</si>
  <si>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</si>
  <si>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</si>
  <si>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</si>
  <si>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</si>
  <si>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</si>
  <si>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</si>
  <si>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</si>
  <si>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</si>
  <si>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</si>
  <si>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</si>
  <si>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</si>
  <si>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</si>
  <si>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</si>
  <si>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</si>
  <si>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</si>
  <si>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</si>
  <si>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</si>
  <si>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</si>
  <si>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</si>
  <si>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</si>
  <si>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</si>
  <si>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</si>
  <si>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</si>
  <si>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</si>
  <si>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</si>
  <si>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</si>
  <si>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</si>
  <si>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</si>
  <si>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</si>
  <si>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</si>
  <si>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</si>
  <si>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</si>
  <si>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</si>
  <si>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</si>
  <si>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</si>
  <si>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</si>
  <si>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</si>
  <si>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</si>
  <si>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</si>
  <si>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</si>
  <si>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</si>
  <si>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</si>
  <si>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</si>
  <si>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</si>
  <si>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</si>
  <si>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</si>
  <si>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</si>
  <si>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</si>
  <si>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</si>
  <si>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</si>
  <si>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</si>
  <si>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</si>
  <si>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</si>
  <si>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</si>
  <si>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</si>
  <si>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</si>
  <si>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</si>
  <si>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</si>
  <si>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</si>
  <si>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</si>
  <si>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</si>
  <si>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</si>
  <si>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</si>
  <si>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</si>
  <si>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</si>
  <si>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</si>
  <si>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</si>
  <si>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</si>
  <si>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</si>
  <si>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</si>
  <si>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</si>
  <si>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</si>
  <si>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</si>
  <si>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</si>
  <si>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</si>
  <si>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</si>
  <si>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</si>
  <si>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</si>
  <si>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</si>
  <si>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</si>
  <si>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</si>
  <si>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</si>
  <si>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</si>
  <si>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</si>
  <si>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</si>
  <si>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</si>
  <si>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</si>
  <si>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</si>
  <si>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</si>
  <si>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</si>
  <si>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</si>
  <si>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</si>
  <si>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</si>
  <si>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</si>
  <si>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</si>
  <si>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</si>
  <si>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</si>
  <si>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</si>
  <si>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</si>
  <si>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</si>
  <si>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</si>
  <si>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</si>
  <si>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</si>
  <si>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</si>
  <si>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</si>
  <si>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</si>
  <si>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</si>
  <si>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</si>
  <si>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</si>
  <si>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</si>
  <si>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</si>
  <si>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</si>
  <si>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</si>
  <si>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</si>
  <si>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</si>
  <si>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</si>
  <si>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</si>
  <si>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</si>
  <si>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</si>
  <si>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</si>
  <si>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</si>
  <si>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</si>
  <si>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</si>
  <si>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</si>
  <si>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</si>
  <si>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</si>
  <si>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</si>
  <si>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</si>
  <si>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</si>
  <si>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</si>
  <si>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</si>
  <si>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</si>
  <si>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</si>
  <si>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</si>
  <si>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</si>
  <si>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</si>
  <si>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</si>
  <si>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</si>
  <si>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</si>
  <si>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</si>
  <si>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</si>
  <si>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</si>
  <si>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</si>
  <si>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</si>
  <si>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</si>
  <si>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</si>
  <si>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</si>
  <si>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</si>
  <si>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</si>
  <si>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</si>
  <si>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</si>
  <si>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</si>
  <si>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</si>
  <si>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</si>
  <si>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</si>
  <si>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</si>
  <si>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</si>
  <si>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</si>
  <si>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</si>
  <si>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</si>
  <si>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</si>
  <si>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</si>
  <si>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</si>
  <si>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</si>
  <si>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</si>
  <si>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</si>
  <si>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</si>
  <si>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</si>
  <si>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</si>
  <si>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</si>
  <si>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</si>
  <si>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</si>
  <si>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</si>
  <si>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</si>
  <si>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</si>
  <si>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</si>
  <si>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</si>
  <si>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</si>
  <si>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</si>
  <si>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</si>
  <si>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</si>
  <si>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</si>
  <si>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</si>
  <si>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</si>
  <si>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</si>
  <si>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</si>
  <si>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</si>
  <si>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</si>
  <si>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</si>
  <si>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</si>
  <si>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</si>
  <si>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</si>
  <si>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</si>
  <si>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</si>
  <si>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</si>
  <si>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</si>
  <si>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</si>
  <si>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</si>
  <si>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</si>
  <si>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H2300017</t>
  </si>
  <si>
    <t>백승운</t>
  </si>
  <si>
    <t>정보</t>
    <phoneticPr fontId="1" type="noConversion"/>
  </si>
  <si>
    <t>(설문지 : FFQ 95문항 설문지, 사용자 : 백승운, ID : H2300017)</t>
  </si>
  <si>
    <t>출력시각</t>
    <phoneticPr fontId="1" type="noConversion"/>
  </si>
  <si>
    <t>2022년 05월 17일 11:36:01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</si>
  <si>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</si>
  <si>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</si>
  <si>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</si>
  <si>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</si>
  <si>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</si>
  <si>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</si>
  <si>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</si>
  <si>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</si>
  <si>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</si>
  <si>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</si>
  <si>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</si>
  <si>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</si>
  <si>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</si>
  <si>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</si>
  <si>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</si>
  <si>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</si>
  <si>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</si>
  <si>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</si>
  <si>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</si>
  <si>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</si>
  <si>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</si>
  <si>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</si>
  <si>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</si>
  <si>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</si>
  <si>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</si>
  <si>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</si>
  <si>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</si>
  <si>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</si>
  <si>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</si>
  <si>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</si>
  <si>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</si>
  <si>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</si>
  <si>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</si>
  <si>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</si>
  <si>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</si>
  <si>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</si>
  <si>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</si>
  <si>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</si>
  <si>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</si>
  <si>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</si>
  <si>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충분섭취량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</si>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</sst>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99.471953999999997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5156248"/>
        <c:axId val="735158600"/>
      </c:barChart>
      <c:catAx>
        <c:axId val="735156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5158600"/>
        <c:crosses val="autoZero"/>
        <c:auto val="1"/>
        <c:lblAlgn val="ctr"/>
        <c:lblOffset val="100"/>
        <c:noMultiLvlLbl val="0"/>
      </c:catAx>
      <c:valAx>
        <c:axId val="735158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5156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3.683125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1124248"/>
        <c:axId val="221125032"/>
      </c:barChart>
      <c:catAx>
        <c:axId val="22112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1125032"/>
        <c:crosses val="autoZero"/>
        <c:auto val="1"/>
        <c:lblAlgn val="ctr"/>
        <c:lblOffset val="100"/>
        <c:noMultiLvlLbl val="0"/>
      </c:catAx>
      <c:valAx>
        <c:axId val="221125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112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1.1246107999999999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1122288"/>
        <c:axId val="551982448"/>
      </c:barChart>
      <c:catAx>
        <c:axId val="22112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982448"/>
        <c:crosses val="autoZero"/>
        <c:auto val="1"/>
        <c:lblAlgn val="ctr"/>
        <c:lblOffset val="100"/>
        <c:noMultiLvlLbl val="0"/>
      </c:catAx>
      <c:valAx>
        <c:axId val="55198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112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1650.0397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986368"/>
        <c:axId val="551982840"/>
      </c:barChart>
      <c:catAx>
        <c:axId val="55198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982840"/>
        <c:crosses val="autoZero"/>
        <c:auto val="1"/>
        <c:lblAlgn val="ctr"/>
        <c:lblOffset val="100"/>
        <c:noMultiLvlLbl val="0"/>
      </c:catAx>
      <c:valAx>
        <c:axId val="55198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98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4284.7227000000003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1855672"/>
        <c:axId val="761857240"/>
      </c:barChart>
      <c:catAx>
        <c:axId val="76185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1857240"/>
        <c:crosses val="autoZero"/>
        <c:auto val="1"/>
        <c:lblAlgn val="ctr"/>
        <c:lblOffset val="100"/>
        <c:noMultiLvlLbl val="0"/>
      </c:catAx>
      <c:valAx>
        <c:axId val="7618572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185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195.83784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843856"/>
        <c:axId val="489848560"/>
      </c:barChart>
      <c:catAx>
        <c:axId val="48984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848560"/>
        <c:crosses val="autoZero"/>
        <c:auto val="1"/>
        <c:lblAlgn val="ctr"/>
        <c:lblOffset val="100"/>
        <c:noMultiLvlLbl val="0"/>
      </c:catAx>
      <c:valAx>
        <c:axId val="489848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84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168.01082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849736"/>
        <c:axId val="489845816"/>
      </c:barChart>
      <c:catAx>
        <c:axId val="489849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845816"/>
        <c:crosses val="autoZero"/>
        <c:auto val="1"/>
        <c:lblAlgn val="ctr"/>
        <c:lblOffset val="100"/>
        <c:noMultiLvlLbl val="0"/>
      </c:catAx>
      <c:valAx>
        <c:axId val="489845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849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15.789572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848952"/>
        <c:axId val="489846208"/>
      </c:barChart>
      <c:catAx>
        <c:axId val="48984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846208"/>
        <c:crosses val="autoZero"/>
        <c:auto val="1"/>
        <c:lblAlgn val="ctr"/>
        <c:lblOffset val="100"/>
        <c:noMultiLvlLbl val="0"/>
      </c:catAx>
      <c:valAx>
        <c:axId val="489846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84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1413.7981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846992"/>
        <c:axId val="489847384"/>
      </c:barChart>
      <c:catAx>
        <c:axId val="48984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847384"/>
        <c:crosses val="autoZero"/>
        <c:auto val="1"/>
        <c:lblAlgn val="ctr"/>
        <c:lblOffset val="100"/>
        <c:noMultiLvlLbl val="0"/>
      </c:catAx>
      <c:valAx>
        <c:axId val="4898473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84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0.107876524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847776"/>
        <c:axId val="489850128"/>
      </c:barChart>
      <c:catAx>
        <c:axId val="48984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850128"/>
        <c:crosses val="autoZero"/>
        <c:auto val="1"/>
        <c:lblAlgn val="ctr"/>
        <c:lblOffset val="100"/>
        <c:noMultiLvlLbl val="0"/>
      </c:catAx>
      <c:valAx>
        <c:axId val="489850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84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4.4050019999999996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843072"/>
        <c:axId val="489843464"/>
      </c:barChart>
      <c:catAx>
        <c:axId val="48984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843464"/>
        <c:crosses val="autoZero"/>
        <c:auto val="1"/>
        <c:lblAlgn val="ctr"/>
        <c:lblOffset val="100"/>
        <c:noMultiLvlLbl val="0"/>
      </c:catAx>
      <c:valAx>
        <c:axId val="489843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84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35.561584000000003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5159384"/>
        <c:axId val="735160952"/>
      </c:barChart>
      <c:catAx>
        <c:axId val="735159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5160952"/>
        <c:crosses val="autoZero"/>
        <c:auto val="1"/>
        <c:lblAlgn val="ctr"/>
        <c:lblOffset val="100"/>
        <c:noMultiLvlLbl val="0"/>
      </c:catAx>
      <c:valAx>
        <c:axId val="735160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5159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614.99940000000004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416432"/>
        <c:axId val="490414472"/>
      </c:barChart>
      <c:catAx>
        <c:axId val="49041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414472"/>
        <c:crosses val="autoZero"/>
        <c:auto val="1"/>
        <c:lblAlgn val="ctr"/>
        <c:lblOffset val="100"/>
        <c:noMultiLvlLbl val="0"/>
      </c:catAx>
      <c:valAx>
        <c:axId val="490414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41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120.95801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416824"/>
        <c:axId val="490414864"/>
      </c:barChart>
      <c:catAx>
        <c:axId val="49041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414864"/>
        <c:crosses val="autoZero"/>
        <c:auto val="1"/>
        <c:lblAlgn val="ctr"/>
        <c:lblOffset val="100"/>
        <c:noMultiLvlLbl val="0"/>
      </c:catAx>
      <c:valAx>
        <c:axId val="49041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41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7.53</c:v>
                </c:pt>
                <c:pt idx="1">
                  <c:v>18.437000000000001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0415648"/>
        <c:axId val="490416040"/>
      </c:barChart>
      <c:catAx>
        <c:axId val="49041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416040"/>
        <c:crosses val="autoZero"/>
        <c:auto val="1"/>
        <c:lblAlgn val="ctr"/>
        <c:lblOffset val="100"/>
        <c:noMultiLvlLbl val="0"/>
      </c:catAx>
      <c:valAx>
        <c:axId val="490416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41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17.880976</c:v>
                </c:pt>
                <c:pt idx="1">
                  <c:v>20.776651000000001</c:v>
                </c:pt>
                <c:pt idx="2">
                  <c:v>20.052326000000001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767.90750000000003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421136"/>
        <c:axId val="490421920"/>
      </c:barChart>
      <c:catAx>
        <c:axId val="4904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421920"/>
        <c:crosses val="autoZero"/>
        <c:auto val="1"/>
        <c:lblAlgn val="ctr"/>
        <c:lblOffset val="100"/>
        <c:noMultiLvlLbl val="0"/>
      </c:catAx>
      <c:valAx>
        <c:axId val="490421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42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27.062173999999999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418784"/>
        <c:axId val="490418392"/>
      </c:barChart>
      <c:catAx>
        <c:axId val="49041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418392"/>
        <c:crosses val="autoZero"/>
        <c:auto val="1"/>
        <c:lblAlgn val="ctr"/>
        <c:lblOffset val="100"/>
        <c:noMultiLvlLbl val="0"/>
      </c:catAx>
      <c:valAx>
        <c:axId val="490418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41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69.063999999999993</c:v>
                </c:pt>
                <c:pt idx="1">
                  <c:v>12.305</c:v>
                </c:pt>
                <c:pt idx="2">
                  <c:v>18.631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0419176"/>
        <c:axId val="490420744"/>
      </c:barChart>
      <c:catAx>
        <c:axId val="490419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420744"/>
        <c:crosses val="autoZero"/>
        <c:auto val="1"/>
        <c:lblAlgn val="ctr"/>
        <c:lblOffset val="100"/>
        <c:noMultiLvlLbl val="0"/>
      </c:catAx>
      <c:valAx>
        <c:axId val="490420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419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2471.5571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421528"/>
        <c:axId val="489845032"/>
      </c:barChart>
      <c:catAx>
        <c:axId val="490421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845032"/>
        <c:crosses val="autoZero"/>
        <c:auto val="1"/>
        <c:lblAlgn val="ctr"/>
        <c:lblOffset val="100"/>
        <c:noMultiLvlLbl val="0"/>
      </c:catAx>
      <c:valAx>
        <c:axId val="489845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421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148.79105999999999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32224"/>
        <c:axId val="557130656"/>
      </c:barChart>
      <c:catAx>
        <c:axId val="55713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30656"/>
        <c:crosses val="autoZero"/>
        <c:auto val="1"/>
        <c:lblAlgn val="ctr"/>
        <c:lblOffset val="100"/>
        <c:noMultiLvlLbl val="0"/>
      </c:catAx>
      <c:valAx>
        <c:axId val="557130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3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742.62239999999997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27128"/>
        <c:axId val="557130264"/>
      </c:barChart>
      <c:catAx>
        <c:axId val="55712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30264"/>
        <c:crosses val="autoZero"/>
        <c:auto val="1"/>
        <c:lblAlgn val="ctr"/>
        <c:lblOffset val="100"/>
        <c:noMultiLvlLbl val="0"/>
      </c:catAx>
      <c:valAx>
        <c:axId val="557130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2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5.5397189999999998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988720"/>
        <c:axId val="551987152"/>
      </c:barChart>
      <c:catAx>
        <c:axId val="55198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987152"/>
        <c:crosses val="autoZero"/>
        <c:auto val="1"/>
        <c:lblAlgn val="ctr"/>
        <c:lblOffset val="100"/>
        <c:noMultiLvlLbl val="0"/>
      </c:catAx>
      <c:valAx>
        <c:axId val="551987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98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8004.3029999999999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29480"/>
        <c:axId val="557131440"/>
      </c:barChart>
      <c:catAx>
        <c:axId val="557129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31440"/>
        <c:crosses val="autoZero"/>
        <c:auto val="1"/>
        <c:lblAlgn val="ctr"/>
        <c:lblOffset val="100"/>
        <c:noMultiLvlLbl val="0"/>
      </c:catAx>
      <c:valAx>
        <c:axId val="557131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29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21.408888000000001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29872"/>
        <c:axId val="557133008"/>
      </c:barChart>
      <c:catAx>
        <c:axId val="55712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33008"/>
        <c:crosses val="autoZero"/>
        <c:auto val="1"/>
        <c:lblAlgn val="ctr"/>
        <c:lblOffset val="100"/>
        <c:noMultiLvlLbl val="0"/>
      </c:catAx>
      <c:valAx>
        <c:axId val="557133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2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2.8246877000000001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34184"/>
        <c:axId val="557133792"/>
      </c:barChart>
      <c:catAx>
        <c:axId val="55713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33792"/>
        <c:crosses val="autoZero"/>
        <c:auto val="1"/>
        <c:lblAlgn val="ctr"/>
        <c:lblOffset val="100"/>
        <c:noMultiLvlLbl val="0"/>
      </c:catAx>
      <c:valAx>
        <c:axId val="557133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3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302.09305000000001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987936"/>
        <c:axId val="551981272"/>
      </c:barChart>
      <c:catAx>
        <c:axId val="55198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981272"/>
        <c:crosses val="autoZero"/>
        <c:auto val="1"/>
        <c:lblAlgn val="ctr"/>
        <c:lblOffset val="100"/>
        <c:noMultiLvlLbl val="0"/>
      </c:catAx>
      <c:valAx>
        <c:axId val="55198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98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2.2066317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981664"/>
        <c:axId val="683279704"/>
      </c:barChart>
      <c:catAx>
        <c:axId val="55198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279704"/>
        <c:crosses val="autoZero"/>
        <c:auto val="1"/>
        <c:lblAlgn val="ctr"/>
        <c:lblOffset val="100"/>
        <c:noMultiLvlLbl val="0"/>
      </c:catAx>
      <c:valAx>
        <c:axId val="683279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98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20.567008999999999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277744"/>
        <c:axId val="683284408"/>
      </c:barChart>
      <c:catAx>
        <c:axId val="68327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284408"/>
        <c:crosses val="autoZero"/>
        <c:auto val="1"/>
        <c:lblAlgn val="ctr"/>
        <c:lblOffset val="100"/>
        <c:noMultiLvlLbl val="0"/>
      </c:catAx>
      <c:valAx>
        <c:axId val="683284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27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2.8246877000000001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283232"/>
        <c:axId val="683283624"/>
      </c:barChart>
      <c:catAx>
        <c:axId val="68328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283624"/>
        <c:crosses val="autoZero"/>
        <c:auto val="1"/>
        <c:lblAlgn val="ctr"/>
        <c:lblOffset val="100"/>
        <c:noMultiLvlLbl val="0"/>
      </c:catAx>
      <c:valAx>
        <c:axId val="68328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28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761.84454000000005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284800"/>
        <c:axId val="683278136"/>
      </c:barChart>
      <c:catAx>
        <c:axId val="68328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278136"/>
        <c:crosses val="autoZero"/>
        <c:auto val="1"/>
        <c:lblAlgn val="ctr"/>
        <c:lblOffset val="100"/>
        <c:noMultiLvlLbl val="0"/>
      </c:catAx>
      <c:valAx>
        <c:axId val="683278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28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13.125102999999999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1123072"/>
        <c:axId val="221123464"/>
      </c:barChart>
      <c:catAx>
        <c:axId val="22112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1123464"/>
        <c:crosses val="autoZero"/>
        <c:auto val="1"/>
        <c:lblAlgn val="ctr"/>
        <c:lblOffset val="100"/>
        <c:noMultiLvlLbl val="0"/>
      </c:catAx>
      <c:valAx>
        <c:axId val="221123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112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백승운, ID : H2300017)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05월 17일 11:36:01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2471.5571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99.471953999999997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35.561584000000003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69.063999999999993</v>
      </c>
      <c r="G8" s="59">
        <f>'DRIs DATA 입력'!G8</f>
        <v>12.305</v>
      </c>
      <c r="H8" s="59">
        <f>'DRIs DATA 입력'!H8</f>
        <v>18.631</v>
      </c>
      <c r="I8" s="46"/>
      <c r="J8" s="59" t="s">
        <v>216</v>
      </c>
      <c r="K8" s="59">
        <f>'DRIs DATA 입력'!K8</f>
        <v>7.53</v>
      </c>
      <c r="L8" s="59">
        <f>'DRIs DATA 입력'!L8</f>
        <v>18.437000000000001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767.90750000000003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27.062173999999999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5.5397189999999998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302.09305000000001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148.79105999999999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2.5317872000000001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2.2066317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20.567008999999999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2.8246877000000001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761.84454000000005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13.125102999999999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3.683125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1.1246107999999999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742.62239999999997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1650.0397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8004.3029999999999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4284.7227000000003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195.83784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168.01082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21.408888000000001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15.789572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1413.7981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0.107876524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4.4050019999999996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614.99940000000004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120.95801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7" sqref="I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68" t="s">
        <v>283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284</v>
      </c>
      <c r="B4" s="67"/>
      <c r="C4" s="67"/>
      <c r="E4" s="69" t="s">
        <v>285</v>
      </c>
      <c r="F4" s="70"/>
      <c r="G4" s="70"/>
      <c r="H4" s="71"/>
      <c r="J4" s="69" t="s">
        <v>286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287</v>
      </c>
      <c r="V4" s="67"/>
      <c r="W4" s="67"/>
      <c r="X4" s="67"/>
      <c r="Y4" s="67"/>
      <c r="Z4" s="67"/>
    </row>
    <row r="5" spans="1:27" x14ac:dyDescent="0.3">
      <c r="A5" s="65"/>
      <c r="B5" s="65" t="s">
        <v>288</v>
      </c>
      <c r="C5" s="65" t="s">
        <v>290</v>
      </c>
      <c r="E5" s="65"/>
      <c r="F5" s="65" t="s">
        <v>50</v>
      </c>
      <c r="G5" s="65" t="s">
        <v>291</v>
      </c>
      <c r="H5" s="65" t="s">
        <v>46</v>
      </c>
      <c r="J5" s="65"/>
      <c r="K5" s="65" t="s">
        <v>292</v>
      </c>
      <c r="L5" s="65" t="s">
        <v>293</v>
      </c>
      <c r="N5" s="65"/>
      <c r="O5" s="65" t="s">
        <v>294</v>
      </c>
      <c r="P5" s="65" t="s">
        <v>295</v>
      </c>
      <c r="Q5" s="65" t="s">
        <v>296</v>
      </c>
      <c r="R5" s="65" t="s">
        <v>297</v>
      </c>
      <c r="S5" s="65" t="s">
        <v>289</v>
      </c>
      <c r="U5" s="65"/>
      <c r="V5" s="65" t="s">
        <v>294</v>
      </c>
      <c r="W5" s="65" t="s">
        <v>295</v>
      </c>
      <c r="X5" s="65" t="s">
        <v>296</v>
      </c>
      <c r="Y5" s="65" t="s">
        <v>297</v>
      </c>
      <c r="Z5" s="65" t="s">
        <v>289</v>
      </c>
    </row>
    <row r="6" spans="1:27" x14ac:dyDescent="0.3">
      <c r="A6" s="65" t="s">
        <v>284</v>
      </c>
      <c r="B6" s="65">
        <v>2200</v>
      </c>
      <c r="C6" s="65">
        <v>2471.5571</v>
      </c>
      <c r="E6" s="65" t="s">
        <v>298</v>
      </c>
      <c r="F6" s="65">
        <v>55</v>
      </c>
      <c r="G6" s="65">
        <v>15</v>
      </c>
      <c r="H6" s="65">
        <v>7</v>
      </c>
      <c r="J6" s="65" t="s">
        <v>298</v>
      </c>
      <c r="K6" s="65">
        <v>0.1</v>
      </c>
      <c r="L6" s="65">
        <v>4</v>
      </c>
      <c r="N6" s="65" t="s">
        <v>299</v>
      </c>
      <c r="O6" s="65">
        <v>50</v>
      </c>
      <c r="P6" s="65">
        <v>60</v>
      </c>
      <c r="Q6" s="65">
        <v>0</v>
      </c>
      <c r="R6" s="65">
        <v>0</v>
      </c>
      <c r="S6" s="65">
        <v>99.471953999999997</v>
      </c>
      <c r="U6" s="65" t="s">
        <v>300</v>
      </c>
      <c r="V6" s="65">
        <v>0</v>
      </c>
      <c r="W6" s="65">
        <v>0</v>
      </c>
      <c r="X6" s="65">
        <v>25</v>
      </c>
      <c r="Y6" s="65">
        <v>0</v>
      </c>
      <c r="Z6" s="65">
        <v>35.561584000000003</v>
      </c>
    </row>
    <row r="7" spans="1:27" x14ac:dyDescent="0.3">
      <c r="E7" s="65" t="s">
        <v>301</v>
      </c>
      <c r="F7" s="65">
        <v>65</v>
      </c>
      <c r="G7" s="65">
        <v>30</v>
      </c>
      <c r="H7" s="65">
        <v>20</v>
      </c>
      <c r="J7" s="65" t="s">
        <v>302</v>
      </c>
      <c r="K7" s="65">
        <v>1</v>
      </c>
      <c r="L7" s="65">
        <v>10</v>
      </c>
    </row>
    <row r="8" spans="1:27" x14ac:dyDescent="0.3">
      <c r="E8" s="65" t="s">
        <v>303</v>
      </c>
      <c r="F8" s="65">
        <v>69.063999999999993</v>
      </c>
      <c r="G8" s="65">
        <v>12.305</v>
      </c>
      <c r="H8" s="65">
        <v>18.631</v>
      </c>
      <c r="J8" s="65" t="s">
        <v>303</v>
      </c>
      <c r="K8" s="65">
        <v>7.53</v>
      </c>
      <c r="L8" s="65">
        <v>18.437000000000001</v>
      </c>
    </row>
    <row r="13" spans="1:27" x14ac:dyDescent="0.3">
      <c r="A13" s="66" t="s">
        <v>304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305</v>
      </c>
      <c r="B14" s="67"/>
      <c r="C14" s="67"/>
      <c r="D14" s="67"/>
      <c r="E14" s="67"/>
      <c r="F14" s="67"/>
      <c r="H14" s="67" t="s">
        <v>306</v>
      </c>
      <c r="I14" s="67"/>
      <c r="J14" s="67"/>
      <c r="K14" s="67"/>
      <c r="L14" s="67"/>
      <c r="M14" s="67"/>
      <c r="O14" s="67" t="s">
        <v>307</v>
      </c>
      <c r="P14" s="67"/>
      <c r="Q14" s="67"/>
      <c r="R14" s="67"/>
      <c r="S14" s="67"/>
      <c r="T14" s="67"/>
      <c r="V14" s="67" t="s">
        <v>308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309</v>
      </c>
      <c r="C15" s="65" t="s">
        <v>310</v>
      </c>
      <c r="D15" s="65" t="s">
        <v>296</v>
      </c>
      <c r="E15" s="65" t="s">
        <v>311</v>
      </c>
      <c r="F15" s="65" t="s">
        <v>290</v>
      </c>
      <c r="H15" s="65"/>
      <c r="I15" s="65" t="s">
        <v>294</v>
      </c>
      <c r="J15" s="65" t="s">
        <v>295</v>
      </c>
      <c r="K15" s="65" t="s">
        <v>296</v>
      </c>
      <c r="L15" s="65" t="s">
        <v>311</v>
      </c>
      <c r="M15" s="65" t="s">
        <v>289</v>
      </c>
      <c r="O15" s="65"/>
      <c r="P15" s="65" t="s">
        <v>294</v>
      </c>
      <c r="Q15" s="65" t="s">
        <v>295</v>
      </c>
      <c r="R15" s="65" t="s">
        <v>296</v>
      </c>
      <c r="S15" s="65" t="s">
        <v>297</v>
      </c>
      <c r="T15" s="65" t="s">
        <v>289</v>
      </c>
      <c r="V15" s="65"/>
      <c r="W15" s="65" t="s">
        <v>294</v>
      </c>
      <c r="X15" s="65" t="s">
        <v>295</v>
      </c>
      <c r="Y15" s="65" t="s">
        <v>296</v>
      </c>
      <c r="Z15" s="65" t="s">
        <v>297</v>
      </c>
      <c r="AA15" s="65" t="s">
        <v>289</v>
      </c>
    </row>
    <row r="16" spans="1:27" x14ac:dyDescent="0.3">
      <c r="A16" s="65" t="s">
        <v>312</v>
      </c>
      <c r="B16" s="65">
        <v>530</v>
      </c>
      <c r="C16" s="65">
        <v>750</v>
      </c>
      <c r="D16" s="65">
        <v>0</v>
      </c>
      <c r="E16" s="65">
        <v>3000</v>
      </c>
      <c r="F16" s="65">
        <v>767.90750000000003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27.062173999999999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5.5397189999999998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302.09305000000001</v>
      </c>
    </row>
    <row r="23" spans="1:62" x14ac:dyDescent="0.3">
      <c r="A23" s="66" t="s">
        <v>313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314</v>
      </c>
      <c r="B24" s="67"/>
      <c r="C24" s="67"/>
      <c r="D24" s="67"/>
      <c r="E24" s="67"/>
      <c r="F24" s="67"/>
      <c r="H24" s="67" t="s">
        <v>315</v>
      </c>
      <c r="I24" s="67"/>
      <c r="J24" s="67"/>
      <c r="K24" s="67"/>
      <c r="L24" s="67"/>
      <c r="M24" s="67"/>
      <c r="O24" s="67" t="s">
        <v>316</v>
      </c>
      <c r="P24" s="67"/>
      <c r="Q24" s="67"/>
      <c r="R24" s="67"/>
      <c r="S24" s="67"/>
      <c r="T24" s="67"/>
      <c r="V24" s="67" t="s">
        <v>317</v>
      </c>
      <c r="W24" s="67"/>
      <c r="X24" s="67"/>
      <c r="Y24" s="67"/>
      <c r="Z24" s="67"/>
      <c r="AA24" s="67"/>
      <c r="AC24" s="67" t="s">
        <v>318</v>
      </c>
      <c r="AD24" s="67"/>
      <c r="AE24" s="67"/>
      <c r="AF24" s="67"/>
      <c r="AG24" s="67"/>
      <c r="AH24" s="67"/>
      <c r="AJ24" s="67" t="s">
        <v>319</v>
      </c>
      <c r="AK24" s="67"/>
      <c r="AL24" s="67"/>
      <c r="AM24" s="67"/>
      <c r="AN24" s="67"/>
      <c r="AO24" s="67"/>
      <c r="AQ24" s="67" t="s">
        <v>320</v>
      </c>
      <c r="AR24" s="67"/>
      <c r="AS24" s="67"/>
      <c r="AT24" s="67"/>
      <c r="AU24" s="67"/>
      <c r="AV24" s="67"/>
      <c r="AX24" s="67" t="s">
        <v>321</v>
      </c>
      <c r="AY24" s="67"/>
      <c r="AZ24" s="67"/>
      <c r="BA24" s="67"/>
      <c r="BB24" s="67"/>
      <c r="BC24" s="67"/>
      <c r="BE24" s="67" t="s">
        <v>322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294</v>
      </c>
      <c r="C25" s="65" t="s">
        <v>295</v>
      </c>
      <c r="D25" s="65" t="s">
        <v>296</v>
      </c>
      <c r="E25" s="65" t="s">
        <v>297</v>
      </c>
      <c r="F25" s="65" t="s">
        <v>289</v>
      </c>
      <c r="H25" s="65"/>
      <c r="I25" s="65" t="s">
        <v>309</v>
      </c>
      <c r="J25" s="65" t="s">
        <v>295</v>
      </c>
      <c r="K25" s="65" t="s">
        <v>296</v>
      </c>
      <c r="L25" s="65" t="s">
        <v>297</v>
      </c>
      <c r="M25" s="65" t="s">
        <v>289</v>
      </c>
      <c r="O25" s="65"/>
      <c r="P25" s="65" t="s">
        <v>294</v>
      </c>
      <c r="Q25" s="65" t="s">
        <v>295</v>
      </c>
      <c r="R25" s="65" t="s">
        <v>296</v>
      </c>
      <c r="S25" s="65" t="s">
        <v>297</v>
      </c>
      <c r="T25" s="65" t="s">
        <v>289</v>
      </c>
      <c r="V25" s="65"/>
      <c r="W25" s="65" t="s">
        <v>294</v>
      </c>
      <c r="X25" s="65" t="s">
        <v>310</v>
      </c>
      <c r="Y25" s="65" t="s">
        <v>296</v>
      </c>
      <c r="Z25" s="65" t="s">
        <v>297</v>
      </c>
      <c r="AA25" s="65" t="s">
        <v>290</v>
      </c>
      <c r="AC25" s="65"/>
      <c r="AD25" s="65" t="s">
        <v>294</v>
      </c>
      <c r="AE25" s="65" t="s">
        <v>295</v>
      </c>
      <c r="AF25" s="65" t="s">
        <v>296</v>
      </c>
      <c r="AG25" s="65" t="s">
        <v>297</v>
      </c>
      <c r="AH25" s="65" t="s">
        <v>289</v>
      </c>
      <c r="AJ25" s="65"/>
      <c r="AK25" s="65" t="s">
        <v>294</v>
      </c>
      <c r="AL25" s="65" t="s">
        <v>295</v>
      </c>
      <c r="AM25" s="65" t="s">
        <v>296</v>
      </c>
      <c r="AN25" s="65" t="s">
        <v>297</v>
      </c>
      <c r="AO25" s="65" t="s">
        <v>289</v>
      </c>
      <c r="AQ25" s="65"/>
      <c r="AR25" s="65" t="s">
        <v>294</v>
      </c>
      <c r="AS25" s="65" t="s">
        <v>295</v>
      </c>
      <c r="AT25" s="65" t="s">
        <v>323</v>
      </c>
      <c r="AU25" s="65" t="s">
        <v>297</v>
      </c>
      <c r="AV25" s="65" t="s">
        <v>289</v>
      </c>
      <c r="AX25" s="65"/>
      <c r="AY25" s="65" t="s">
        <v>294</v>
      </c>
      <c r="AZ25" s="65" t="s">
        <v>295</v>
      </c>
      <c r="BA25" s="65" t="s">
        <v>296</v>
      </c>
      <c r="BB25" s="65" t="s">
        <v>297</v>
      </c>
      <c r="BC25" s="65" t="s">
        <v>289</v>
      </c>
      <c r="BE25" s="65"/>
      <c r="BF25" s="65" t="s">
        <v>294</v>
      </c>
      <c r="BG25" s="65" t="s">
        <v>310</v>
      </c>
      <c r="BH25" s="65" t="s">
        <v>296</v>
      </c>
      <c r="BI25" s="65" t="s">
        <v>297</v>
      </c>
      <c r="BJ25" s="65" t="s">
        <v>289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148.79105999999999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2.5317872000000001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2.2066317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20.567008999999999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2.8246877000000001</v>
      </c>
      <c r="AJ26" s="65" t="s">
        <v>324</v>
      </c>
      <c r="AK26" s="65">
        <v>320</v>
      </c>
      <c r="AL26" s="65">
        <v>400</v>
      </c>
      <c r="AM26" s="65">
        <v>0</v>
      </c>
      <c r="AN26" s="65">
        <v>1000</v>
      </c>
      <c r="AO26" s="65">
        <v>761.84454000000005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13.125102999999999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3.683125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1.1246107999999999</v>
      </c>
    </row>
    <row r="33" spans="1:68" x14ac:dyDescent="0.3">
      <c r="A33" s="66" t="s">
        <v>325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326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327</v>
      </c>
      <c r="W34" s="67"/>
      <c r="X34" s="67"/>
      <c r="Y34" s="67"/>
      <c r="Z34" s="67"/>
      <c r="AA34" s="67"/>
      <c r="AC34" s="67" t="s">
        <v>328</v>
      </c>
      <c r="AD34" s="67"/>
      <c r="AE34" s="67"/>
      <c r="AF34" s="67"/>
      <c r="AG34" s="67"/>
      <c r="AH34" s="67"/>
      <c r="AJ34" s="67" t="s">
        <v>329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294</v>
      </c>
      <c r="C35" s="65" t="s">
        <v>295</v>
      </c>
      <c r="D35" s="65" t="s">
        <v>323</v>
      </c>
      <c r="E35" s="65" t="s">
        <v>297</v>
      </c>
      <c r="F35" s="65" t="s">
        <v>289</v>
      </c>
      <c r="H35" s="65"/>
      <c r="I35" s="65" t="s">
        <v>309</v>
      </c>
      <c r="J35" s="65" t="s">
        <v>295</v>
      </c>
      <c r="K35" s="65" t="s">
        <v>296</v>
      </c>
      <c r="L35" s="65" t="s">
        <v>297</v>
      </c>
      <c r="M35" s="65" t="s">
        <v>290</v>
      </c>
      <c r="O35" s="65"/>
      <c r="P35" s="65" t="s">
        <v>294</v>
      </c>
      <c r="Q35" s="65" t="s">
        <v>295</v>
      </c>
      <c r="R35" s="65" t="s">
        <v>296</v>
      </c>
      <c r="S35" s="65" t="s">
        <v>297</v>
      </c>
      <c r="T35" s="65" t="s">
        <v>289</v>
      </c>
      <c r="V35" s="65"/>
      <c r="W35" s="65" t="s">
        <v>294</v>
      </c>
      <c r="X35" s="65" t="s">
        <v>295</v>
      </c>
      <c r="Y35" s="65" t="s">
        <v>296</v>
      </c>
      <c r="Z35" s="65" t="s">
        <v>297</v>
      </c>
      <c r="AA35" s="65" t="s">
        <v>289</v>
      </c>
      <c r="AC35" s="65"/>
      <c r="AD35" s="65" t="s">
        <v>294</v>
      </c>
      <c r="AE35" s="65" t="s">
        <v>295</v>
      </c>
      <c r="AF35" s="65" t="s">
        <v>296</v>
      </c>
      <c r="AG35" s="65" t="s">
        <v>297</v>
      </c>
      <c r="AH35" s="65" t="s">
        <v>289</v>
      </c>
      <c r="AJ35" s="65"/>
      <c r="AK35" s="65" t="s">
        <v>294</v>
      </c>
      <c r="AL35" s="65" t="s">
        <v>295</v>
      </c>
      <c r="AM35" s="65" t="s">
        <v>296</v>
      </c>
      <c r="AN35" s="65" t="s">
        <v>297</v>
      </c>
      <c r="AO35" s="65" t="s">
        <v>289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742.62239999999997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1650.0397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8004.3029999999999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4284.7227000000003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195.83784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168.01082</v>
      </c>
    </row>
    <row r="43" spans="1:68" x14ac:dyDescent="0.3">
      <c r="A43" s="66" t="s">
        <v>330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331</v>
      </c>
      <c r="B44" s="67"/>
      <c r="C44" s="67"/>
      <c r="D44" s="67"/>
      <c r="E44" s="67"/>
      <c r="F44" s="67"/>
      <c r="H44" s="67" t="s">
        <v>332</v>
      </c>
      <c r="I44" s="67"/>
      <c r="J44" s="67"/>
      <c r="K44" s="67"/>
      <c r="L44" s="67"/>
      <c r="M44" s="67"/>
      <c r="O44" s="67" t="s">
        <v>333</v>
      </c>
      <c r="P44" s="67"/>
      <c r="Q44" s="67"/>
      <c r="R44" s="67"/>
      <c r="S44" s="67"/>
      <c r="T44" s="67"/>
      <c r="V44" s="67" t="s">
        <v>334</v>
      </c>
      <c r="W44" s="67"/>
      <c r="X44" s="67"/>
      <c r="Y44" s="67"/>
      <c r="Z44" s="67"/>
      <c r="AA44" s="67"/>
      <c r="AC44" s="67" t="s">
        <v>335</v>
      </c>
      <c r="AD44" s="67"/>
      <c r="AE44" s="67"/>
      <c r="AF44" s="67"/>
      <c r="AG44" s="67"/>
      <c r="AH44" s="67"/>
      <c r="AJ44" s="67" t="s">
        <v>336</v>
      </c>
      <c r="AK44" s="67"/>
      <c r="AL44" s="67"/>
      <c r="AM44" s="67"/>
      <c r="AN44" s="67"/>
      <c r="AO44" s="67"/>
      <c r="AQ44" s="67" t="s">
        <v>337</v>
      </c>
      <c r="AR44" s="67"/>
      <c r="AS44" s="67"/>
      <c r="AT44" s="67"/>
      <c r="AU44" s="67"/>
      <c r="AV44" s="67"/>
      <c r="AX44" s="67" t="s">
        <v>338</v>
      </c>
      <c r="AY44" s="67"/>
      <c r="AZ44" s="67"/>
      <c r="BA44" s="67"/>
      <c r="BB44" s="67"/>
      <c r="BC44" s="67"/>
      <c r="BE44" s="67" t="s">
        <v>339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294</v>
      </c>
      <c r="C45" s="65" t="s">
        <v>295</v>
      </c>
      <c r="D45" s="65" t="s">
        <v>296</v>
      </c>
      <c r="E45" s="65" t="s">
        <v>297</v>
      </c>
      <c r="F45" s="65" t="s">
        <v>289</v>
      </c>
      <c r="H45" s="65"/>
      <c r="I45" s="65" t="s">
        <v>309</v>
      </c>
      <c r="J45" s="65" t="s">
        <v>295</v>
      </c>
      <c r="K45" s="65" t="s">
        <v>296</v>
      </c>
      <c r="L45" s="65" t="s">
        <v>297</v>
      </c>
      <c r="M45" s="65" t="s">
        <v>289</v>
      </c>
      <c r="O45" s="65"/>
      <c r="P45" s="65" t="s">
        <v>294</v>
      </c>
      <c r="Q45" s="65" t="s">
        <v>295</v>
      </c>
      <c r="R45" s="65" t="s">
        <v>296</v>
      </c>
      <c r="S45" s="65" t="s">
        <v>297</v>
      </c>
      <c r="T45" s="65" t="s">
        <v>289</v>
      </c>
      <c r="V45" s="65"/>
      <c r="W45" s="65" t="s">
        <v>294</v>
      </c>
      <c r="X45" s="65" t="s">
        <v>310</v>
      </c>
      <c r="Y45" s="65" t="s">
        <v>296</v>
      </c>
      <c r="Z45" s="65" t="s">
        <v>297</v>
      </c>
      <c r="AA45" s="65" t="s">
        <v>290</v>
      </c>
      <c r="AC45" s="65"/>
      <c r="AD45" s="65" t="s">
        <v>294</v>
      </c>
      <c r="AE45" s="65" t="s">
        <v>295</v>
      </c>
      <c r="AF45" s="65" t="s">
        <v>296</v>
      </c>
      <c r="AG45" s="65" t="s">
        <v>297</v>
      </c>
      <c r="AH45" s="65" t="s">
        <v>289</v>
      </c>
      <c r="AJ45" s="65"/>
      <c r="AK45" s="65" t="s">
        <v>294</v>
      </c>
      <c r="AL45" s="65" t="s">
        <v>295</v>
      </c>
      <c r="AM45" s="65" t="s">
        <v>296</v>
      </c>
      <c r="AN45" s="65" t="s">
        <v>297</v>
      </c>
      <c r="AO45" s="65" t="s">
        <v>289</v>
      </c>
      <c r="AQ45" s="65"/>
      <c r="AR45" s="65" t="s">
        <v>294</v>
      </c>
      <c r="AS45" s="65" t="s">
        <v>295</v>
      </c>
      <c r="AT45" s="65" t="s">
        <v>323</v>
      </c>
      <c r="AU45" s="65" t="s">
        <v>297</v>
      </c>
      <c r="AV45" s="65" t="s">
        <v>289</v>
      </c>
      <c r="AX45" s="65"/>
      <c r="AY45" s="65" t="s">
        <v>294</v>
      </c>
      <c r="AZ45" s="65" t="s">
        <v>295</v>
      </c>
      <c r="BA45" s="65" t="s">
        <v>296</v>
      </c>
      <c r="BB45" s="65" t="s">
        <v>297</v>
      </c>
      <c r="BC45" s="65" t="s">
        <v>289</v>
      </c>
      <c r="BE45" s="65"/>
      <c r="BF45" s="65" t="s">
        <v>294</v>
      </c>
      <c r="BG45" s="65" t="s">
        <v>310</v>
      </c>
      <c r="BH45" s="65" t="s">
        <v>296</v>
      </c>
      <c r="BI45" s="65" t="s">
        <v>297</v>
      </c>
      <c r="BJ45" s="65" t="s">
        <v>289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21.408888000000001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15.789572</v>
      </c>
      <c r="O46" s="65" t="s">
        <v>340</v>
      </c>
      <c r="P46" s="65">
        <v>600</v>
      </c>
      <c r="Q46" s="65">
        <v>800</v>
      </c>
      <c r="R46" s="65">
        <v>0</v>
      </c>
      <c r="S46" s="65">
        <v>10000</v>
      </c>
      <c r="T46" s="65">
        <v>1413.7981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0.107876524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4.4050019999999996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614.99940000000004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120.95801</v>
      </c>
      <c r="AX46" s="65" t="s">
        <v>341</v>
      </c>
      <c r="AY46" s="65"/>
      <c r="AZ46" s="65"/>
      <c r="BA46" s="65"/>
      <c r="BB46" s="65"/>
      <c r="BC46" s="65"/>
      <c r="BE46" s="65" t="s">
        <v>342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M17" sqref="M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277</v>
      </c>
      <c r="B2" s="61" t="s">
        <v>278</v>
      </c>
      <c r="C2" s="61" t="s">
        <v>276</v>
      </c>
      <c r="D2" s="61">
        <v>63</v>
      </c>
      <c r="E2" s="61">
        <v>2471.5571</v>
      </c>
      <c r="F2" s="61">
        <v>368.74016999999998</v>
      </c>
      <c r="G2" s="61">
        <v>65.700360000000003</v>
      </c>
      <c r="H2" s="61">
        <v>32.516384000000002</v>
      </c>
      <c r="I2" s="61">
        <v>33.183979999999998</v>
      </c>
      <c r="J2" s="61">
        <v>99.471953999999997</v>
      </c>
      <c r="K2" s="61">
        <v>47.696494999999999</v>
      </c>
      <c r="L2" s="61">
        <v>51.775460000000002</v>
      </c>
      <c r="M2" s="61">
        <v>35.561584000000003</v>
      </c>
      <c r="N2" s="61">
        <v>4.7808942999999999</v>
      </c>
      <c r="O2" s="61">
        <v>19.281094</v>
      </c>
      <c r="P2" s="61">
        <v>1159.4799</v>
      </c>
      <c r="Q2" s="61">
        <v>36.091414999999998</v>
      </c>
      <c r="R2" s="61">
        <v>767.90750000000003</v>
      </c>
      <c r="S2" s="61">
        <v>155.44844000000001</v>
      </c>
      <c r="T2" s="61">
        <v>7349.5069999999996</v>
      </c>
      <c r="U2" s="61">
        <v>5.5397189999999998</v>
      </c>
      <c r="V2" s="61">
        <v>27.062173999999999</v>
      </c>
      <c r="W2" s="61">
        <v>302.09305000000001</v>
      </c>
      <c r="X2" s="61">
        <v>148.79105999999999</v>
      </c>
      <c r="Y2" s="61">
        <v>2.5317872000000001</v>
      </c>
      <c r="Z2" s="61">
        <v>2.2066317</v>
      </c>
      <c r="AA2" s="61">
        <v>20.567008999999999</v>
      </c>
      <c r="AB2" s="61">
        <v>2.8246877000000001</v>
      </c>
      <c r="AC2" s="61">
        <v>761.84454000000005</v>
      </c>
      <c r="AD2" s="61">
        <v>13.125102999999999</v>
      </c>
      <c r="AE2" s="61">
        <v>3.683125</v>
      </c>
      <c r="AF2" s="61">
        <v>1.1246107999999999</v>
      </c>
      <c r="AG2" s="61">
        <v>742.62239999999997</v>
      </c>
      <c r="AH2" s="61">
        <v>365.03075999999999</v>
      </c>
      <c r="AI2" s="61">
        <v>377.59160000000003</v>
      </c>
      <c r="AJ2" s="61">
        <v>1650.0397</v>
      </c>
      <c r="AK2" s="61">
        <v>8004.3029999999999</v>
      </c>
      <c r="AL2" s="61">
        <v>195.83784</v>
      </c>
      <c r="AM2" s="61">
        <v>4284.7227000000003</v>
      </c>
      <c r="AN2" s="61">
        <v>168.01082</v>
      </c>
      <c r="AO2" s="61">
        <v>21.408888000000001</v>
      </c>
      <c r="AP2" s="61">
        <v>14.280544000000001</v>
      </c>
      <c r="AQ2" s="61">
        <v>7.1283430000000001</v>
      </c>
      <c r="AR2" s="61">
        <v>15.789572</v>
      </c>
      <c r="AS2" s="61">
        <v>1413.7981</v>
      </c>
      <c r="AT2" s="61">
        <v>0.107876524</v>
      </c>
      <c r="AU2" s="61">
        <v>4.4050019999999996</v>
      </c>
      <c r="AV2" s="61">
        <v>614.99940000000004</v>
      </c>
      <c r="AW2" s="61">
        <v>120.95801</v>
      </c>
      <c r="AX2" s="61">
        <v>7.4243749999999997E-2</v>
      </c>
      <c r="AY2" s="61">
        <v>2.4912456999999999</v>
      </c>
      <c r="AZ2" s="61">
        <v>523.8972</v>
      </c>
      <c r="BA2" s="61">
        <v>58.720272000000001</v>
      </c>
      <c r="BB2" s="61">
        <v>17.880976</v>
      </c>
      <c r="BC2" s="61">
        <v>20.776651000000001</v>
      </c>
      <c r="BD2" s="61">
        <v>20.052326000000001</v>
      </c>
      <c r="BE2" s="61">
        <v>1.2201219999999999</v>
      </c>
      <c r="BF2" s="61">
        <v>7.3112199999999996</v>
      </c>
      <c r="BG2" s="61">
        <v>2.7754896000000001E-3</v>
      </c>
      <c r="BH2" s="61">
        <v>2.8950035999999998E-2</v>
      </c>
      <c r="BI2" s="61">
        <v>2.2633047999999999E-2</v>
      </c>
      <c r="BJ2" s="61">
        <v>0.10204247</v>
      </c>
      <c r="BK2" s="61">
        <v>2.1349920000000001E-4</v>
      </c>
      <c r="BL2" s="61">
        <v>0.42884052</v>
      </c>
      <c r="BM2" s="61">
        <v>5.0621065999999999</v>
      </c>
      <c r="BN2" s="61">
        <v>1.5090607</v>
      </c>
      <c r="BO2" s="61">
        <v>88.124565000000004</v>
      </c>
      <c r="BP2" s="61">
        <v>14.618382</v>
      </c>
      <c r="BQ2" s="61">
        <v>27.542831</v>
      </c>
      <c r="BR2" s="61">
        <v>106.83753</v>
      </c>
      <c r="BS2" s="61">
        <v>48.447380000000003</v>
      </c>
      <c r="BT2" s="61">
        <v>16.544882000000001</v>
      </c>
      <c r="BU2" s="61">
        <v>0.13236438</v>
      </c>
      <c r="BV2" s="61">
        <v>7.276407E-2</v>
      </c>
      <c r="BW2" s="61">
        <v>1.1097418999999999</v>
      </c>
      <c r="BX2" s="61">
        <v>1.8150519000000001</v>
      </c>
      <c r="BY2" s="61">
        <v>0.21511741000000001</v>
      </c>
      <c r="BZ2" s="61">
        <v>1.0131092E-3</v>
      </c>
      <c r="CA2" s="61">
        <v>1.7375817</v>
      </c>
      <c r="CB2" s="61">
        <v>4.6557670000000002E-2</v>
      </c>
      <c r="CC2" s="61">
        <v>0.21883656000000001</v>
      </c>
      <c r="CD2" s="61">
        <v>1.8696463999999999</v>
      </c>
      <c r="CE2" s="61">
        <v>8.4694569999999997E-2</v>
      </c>
      <c r="CF2" s="61">
        <v>0.26466444</v>
      </c>
      <c r="CG2" s="61">
        <v>2.4899998E-6</v>
      </c>
      <c r="CH2" s="61">
        <v>3.8790297000000001E-2</v>
      </c>
      <c r="CI2" s="61">
        <v>1.2741133999999999E-2</v>
      </c>
      <c r="CJ2" s="61">
        <v>3.9751650999999999</v>
      </c>
      <c r="CK2" s="61">
        <v>2.1505639E-2</v>
      </c>
      <c r="CL2" s="61">
        <v>1.6357520000000001</v>
      </c>
      <c r="CM2" s="61">
        <v>4.6379609999999998</v>
      </c>
      <c r="CN2" s="61">
        <v>3304.5654</v>
      </c>
      <c r="CO2" s="61">
        <v>5787.9769999999999</v>
      </c>
      <c r="CP2" s="61">
        <v>3727.2860999999998</v>
      </c>
      <c r="CQ2" s="61">
        <v>1265.8661</v>
      </c>
      <c r="CR2" s="61">
        <v>671.04003999999998</v>
      </c>
      <c r="CS2" s="61">
        <v>582.58709999999996</v>
      </c>
      <c r="CT2" s="61">
        <v>3349.1594</v>
      </c>
      <c r="CU2" s="61">
        <v>2150.7530000000002</v>
      </c>
      <c r="CV2" s="61">
        <v>1858.9767999999999</v>
      </c>
      <c r="CW2" s="61">
        <v>2422.0608000000002</v>
      </c>
      <c r="CX2" s="61">
        <v>693.17926</v>
      </c>
      <c r="CY2" s="61">
        <v>4022.6985</v>
      </c>
      <c r="CZ2" s="61">
        <v>2069.8054000000002</v>
      </c>
      <c r="DA2" s="61">
        <v>5039.6094000000003</v>
      </c>
      <c r="DB2" s="61">
        <v>4549.8040000000001</v>
      </c>
      <c r="DC2" s="61">
        <v>7296.1836000000003</v>
      </c>
      <c r="DD2" s="61">
        <v>12395.088</v>
      </c>
      <c r="DE2" s="61">
        <v>2700.1687000000002</v>
      </c>
      <c r="DF2" s="61">
        <v>5328.2456000000002</v>
      </c>
      <c r="DG2" s="61">
        <v>2816.9340000000002</v>
      </c>
      <c r="DH2" s="61">
        <v>164.52023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58.720272000000001</v>
      </c>
      <c r="B6">
        <f>BB2</f>
        <v>17.880976</v>
      </c>
      <c r="C6">
        <f>BC2</f>
        <v>20.776651000000001</v>
      </c>
      <c r="D6">
        <f>BD2</f>
        <v>20.052326000000001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30" sqref="K3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21591</v>
      </c>
      <c r="C2" s="56">
        <f ca="1">YEAR(TODAY())-YEAR(B2)+IF(TODAY()&gt;=DATE(YEAR(TODAY()),MONTH(B2),DAY(B2)),0,-1)</f>
        <v>63</v>
      </c>
      <c r="E2" s="52">
        <v>169.5</v>
      </c>
      <c r="F2" s="53" t="s">
        <v>39</v>
      </c>
      <c r="G2" s="52">
        <v>81.900000000000006</v>
      </c>
      <c r="H2" s="51" t="s">
        <v>41</v>
      </c>
      <c r="I2" s="72">
        <f>ROUND(G3/E3^2,1)</f>
        <v>28.5</v>
      </c>
    </row>
    <row r="3" spans="1:9" x14ac:dyDescent="0.3">
      <c r="E3" s="51">
        <f>E2/100</f>
        <v>1.6950000000000001</v>
      </c>
      <c r="F3" s="51" t="s">
        <v>40</v>
      </c>
      <c r="G3" s="51">
        <f>G2</f>
        <v>81.900000000000006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44698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백승운, ID : H2300017)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05월 17일 11:36:01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44698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63</v>
      </c>
      <c r="G12" s="94"/>
      <c r="H12" s="94"/>
      <c r="I12" s="94"/>
      <c r="K12" s="123">
        <f>'개인정보 및 신체계측 입력'!E2</f>
        <v>169.5</v>
      </c>
      <c r="L12" s="124"/>
      <c r="M12" s="117">
        <f>'개인정보 및 신체계측 입력'!G2</f>
        <v>81.900000000000006</v>
      </c>
      <c r="N12" s="118"/>
      <c r="O12" s="113" t="s">
        <v>271</v>
      </c>
      <c r="P12" s="107"/>
      <c r="Q12" s="90">
        <f>'개인정보 및 신체계측 입력'!I2</f>
        <v>28.5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백승운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69.063999999999993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12.305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18.631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18.399999999999999</v>
      </c>
      <c r="L72" s="36" t="s">
        <v>53</v>
      </c>
      <c r="M72" s="36">
        <f>ROUND('DRIs DATA'!K8,1)</f>
        <v>7.5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102.39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225.52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148.79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188.31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92.83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533.62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214.09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2022-05-17T02:39:20Z</dcterms:modified>
</cp:coreProperties>
</file>