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<sst xmlns="http://schemas.openxmlformats.org/spreadsheetml/2006/main" count="692" uniqueCount="339">
  <si>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</si>
  <si>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</si>
  <si>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</si>
  <si>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</si>
  <si>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</si>
  <si>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</si>
  <si>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</si>
  <si>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</si>
  <si>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</si>
  <si>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</si>
  <si>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</si>
  <si>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</si>
  <si>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</si>
  <si>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</si>
  <si>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</si>
  <si>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</si>
  <si>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</si>
  <si>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</si>
  <si>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</si>
  <si>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</si>
  <si>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</si>
  <si>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</si>
  <si>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</si>
  <si>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</si>
  <si>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</si>
  <si>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</si>
  <si>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</si>
  <si>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</si>
  <si>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</si>
  <si>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</si>
  <si>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</si>
  <si>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</si>
  <si>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</si>
  <si>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</si>
  <si>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</si>
  <si>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</si>
  <si>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</si>
  <si>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</si>
  <si>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</si>
  <si>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</si>
  <si>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</si>
  <si>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</si>
  <si>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</si>
  <si>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</si>
  <si>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</si>
  <si>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</si>
  <si>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</si>
  <si>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</si>
  <si>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</si>
  <si>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</si>
  <si>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</si>
  <si>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</si>
  <si>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</si>
  <si>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</si>
  <si>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</si>
  <si>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</si>
  <si>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</si>
  <si>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</si>
  <si>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</si>
  <si>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</si>
  <si>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</si>
  <si>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</si>
  <si>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</si>
  <si>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</si>
  <si>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</si>
  <si>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</si>
  <si>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</si>
  <si>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</si>
  <si>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</si>
  <si>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</si>
  <si>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</si>
  <si>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</si>
  <si>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</si>
  <si>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</si>
  <si>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</si>
  <si>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</si>
  <si>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</si>
  <si>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</si>
  <si>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</si>
  <si>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</si>
  <si>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</si>
  <si>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</si>
  <si>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</si>
  <si>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</si>
  <si>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</si>
  <si>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</si>
  <si>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</si>
  <si>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</si>
  <si>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</si>
  <si>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</si>
  <si>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</si>
  <si>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</si>
  <si>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</si>
  <si>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</si>
  <si>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</si>
  <si>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</si>
  <si>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</si>
  <si>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</si>
  <si>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</si>
  <si>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</si>
  <si>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</si>
  <si>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</si>
  <si>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</si>
  <si>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</si>
  <si>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</si>
  <si>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</si>
  <si>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</si>
  <si>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</si>
  <si>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</si>
  <si>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</si>
  <si>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</si>
  <si>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</si>
  <si>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</si>
  <si>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</si>
  <si>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</si>
  <si>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</si>
  <si>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</si>
  <si>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</si>
  <si>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</si>
  <si>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</si>
  <si>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</si>
  <si>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</si>
  <si>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</si>
  <si>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</si>
  <si>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</si>
  <si>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</si>
  <si>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</si>
  <si>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</si>
  <si>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</si>
  <si>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</si>
  <si>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</si>
  <si>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</si>
  <si>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</si>
  <si>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</si>
  <si>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</si>
  <si>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</si>
  <si>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</si>
  <si>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</si>
  <si>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</si>
  <si>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</si>
  <si>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</si>
  <si>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</si>
  <si>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</si>
  <si>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</si>
  <si>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</si>
  <si>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</si>
  <si>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</si>
  <si>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</si>
  <si>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</si>
  <si>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</si>
  <si>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</si>
  <si>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</si>
  <si>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</si>
  <si>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</si>
  <si>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</si>
  <si>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</si>
  <si>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</si>
  <si>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</si>
  <si>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</si>
  <si>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</si>
  <si>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</si>
  <si>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</si>
  <si>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</si>
  <si>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</si>
  <si>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</si>
  <si>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</si>
  <si>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</si>
  <si>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</si>
  <si>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</si>
  <si>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</si>
  <si>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</si>
  <si>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</si>
  <si>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</si>
  <si>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</si>
  <si>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</si>
  <si>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</si>
  <si>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</si>
  <si>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</si>
  <si>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</si>
  <si>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</si>
  <si>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</si>
  <si>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</si>
  <si>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</si>
  <si>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</si>
  <si>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</si>
  <si>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</si>
  <si>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</si>
  <si>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</si>
  <si>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</si>
  <si>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</si>
  <si>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</si>
  <si>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</si>
  <si>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</si>
  <si>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</si>
  <si>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</si>
  <si>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</si>
  <si>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</si>
  <si>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</si>
  <si>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</si>
  <si>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</si>
  <si>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</si>
  <si>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</si>
  <si>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</si>
  <si>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</si>
  <si>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</si>
  <si>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</si>
  <si>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</si>
  <si>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</si>
  <si>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</si>
  <si>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</si>
  <si>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</si>
  <si>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</si>
  <si>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</si>
  <si>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</si>
  <si>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</si>
  <si>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</si>
  <si>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</si>
  <si>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</si>
  <si>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</si>
  <si>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</si>
  <si>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</si>
  <si>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</si>
  <si>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</si>
  <si>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</si>
  <si>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</si>
  <si>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</si>
  <si>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</si>
  <si>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</si>
  <si>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</si>
  <si>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</si>
  <si>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</si>
  <si>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</si>
  <si>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</si>
  <si>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</si>
  <si>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</si>
  <si>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</si>
  <si>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</si>
  <si>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</si>
  <si>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</si>
  <si>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</si>
  <si>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</si>
  <si>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</si>
  <si>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</si>
  <si>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</si>
  <si>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</si>
  <si>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</si>
  <si>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</si>
  <si>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</si>
  <si>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</si>
  <si>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</si>
  <si>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</si>
  <si>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</si>
  <si>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</si>
  <si>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</si>
  <si>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</si>
  <si>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</si>
  <si>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</si>
  <si>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</si>
  <si>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</si>
  <si>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</si>
  <si>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</si>
  <si>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</si>
  <si>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</si>
  <si>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</si>
  <si>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</si>
  <si>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</si>
  <si>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</si>
  <si>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</si>
  <si>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</si>
  <si>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</si>
  <si>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</si>
  <si>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</si>
  <si>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</si>
  <si>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</si>
  <si>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</si>
  <si>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</si>
  <si>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</si>
  <si>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H2300018</t>
  </si>
  <si>
    <t>오영진</t>
  </si>
  <si>
    <t>정보</t>
    <phoneticPr fontId="1" type="noConversion"/>
  </si>
  <si>
    <t>(설문지 : FFQ 95문항 설문지, 사용자 : 오영진, ID : H2300018)</t>
  </si>
  <si>
    <t>출력시각</t>
    <phoneticPr fontId="1" type="noConversion"/>
  </si>
  <si>
    <t>2022년 06월 08일 09:01:12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</si>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</sst>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55.406826000000002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247512"/>
        <c:axId val="570248688"/>
      </c:barChart>
      <c:catAx>
        <c:axId val="57024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248688"/>
        <c:crosses val="autoZero"/>
        <c:auto val="1"/>
        <c:lblAlgn val="ctr"/>
        <c:lblOffset val="100"/>
        <c:noMultiLvlLbl val="0"/>
      </c:catAx>
      <c:valAx>
        <c:axId val="57024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247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1.6614708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5209360"/>
        <c:axId val="109170848"/>
      </c:barChart>
      <c:catAx>
        <c:axId val="78520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170848"/>
        <c:crosses val="autoZero"/>
        <c:auto val="1"/>
        <c:lblAlgn val="ctr"/>
        <c:lblOffset val="100"/>
        <c:noMultiLvlLbl val="0"/>
      </c:catAx>
      <c:valAx>
        <c:axId val="10917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520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0.58569979999999999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171240"/>
        <c:axId val="109165360"/>
      </c:barChart>
      <c:catAx>
        <c:axId val="10917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165360"/>
        <c:crosses val="autoZero"/>
        <c:auto val="1"/>
        <c:lblAlgn val="ctr"/>
        <c:lblOffset val="100"/>
        <c:noMultiLvlLbl val="0"/>
      </c:catAx>
      <c:valAx>
        <c:axId val="10916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17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1082.4818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165752"/>
        <c:axId val="109166928"/>
      </c:barChart>
      <c:catAx>
        <c:axId val="10916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166928"/>
        <c:crosses val="autoZero"/>
        <c:auto val="1"/>
        <c:lblAlgn val="ctr"/>
        <c:lblOffset val="100"/>
        <c:noMultiLvlLbl val="0"/>
      </c:catAx>
      <c:valAx>
        <c:axId val="10916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16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2123.9807000000001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164968"/>
        <c:axId val="109167712"/>
      </c:barChart>
      <c:catAx>
        <c:axId val="10916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167712"/>
        <c:crosses val="autoZero"/>
        <c:auto val="1"/>
        <c:lblAlgn val="ctr"/>
        <c:lblOffset val="100"/>
        <c:noMultiLvlLbl val="0"/>
      </c:catAx>
      <c:valAx>
        <c:axId val="1091677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16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242.19621000000001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168104"/>
        <c:axId val="109166144"/>
      </c:barChart>
      <c:catAx>
        <c:axId val="10916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166144"/>
        <c:crosses val="autoZero"/>
        <c:auto val="1"/>
        <c:lblAlgn val="ctr"/>
        <c:lblOffset val="100"/>
        <c:noMultiLvlLbl val="0"/>
      </c:catAx>
      <c:valAx>
        <c:axId val="109166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16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75.627555999999998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163792"/>
        <c:axId val="109168496"/>
      </c:barChart>
      <c:catAx>
        <c:axId val="10916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168496"/>
        <c:crosses val="autoZero"/>
        <c:auto val="1"/>
        <c:lblAlgn val="ctr"/>
        <c:lblOffset val="100"/>
        <c:noMultiLvlLbl val="0"/>
      </c:catAx>
      <c:valAx>
        <c:axId val="109168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16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9.8467289999999998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170064"/>
        <c:axId val="109170456"/>
      </c:barChart>
      <c:catAx>
        <c:axId val="10917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170456"/>
        <c:crosses val="autoZero"/>
        <c:auto val="1"/>
        <c:lblAlgn val="ctr"/>
        <c:lblOffset val="100"/>
        <c:noMultiLvlLbl val="0"/>
      </c:catAx>
      <c:valAx>
        <c:axId val="109170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17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322.47842000000003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270424"/>
        <c:axId val="109265720"/>
      </c:barChart>
      <c:catAx>
        <c:axId val="109270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265720"/>
        <c:crosses val="autoZero"/>
        <c:auto val="1"/>
        <c:lblAlgn val="ctr"/>
        <c:lblOffset val="100"/>
        <c:noMultiLvlLbl val="0"/>
      </c:catAx>
      <c:valAx>
        <c:axId val="1092657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27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4.1449299999999998E-3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271992"/>
        <c:axId val="109270816"/>
      </c:barChart>
      <c:catAx>
        <c:axId val="10927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270816"/>
        <c:crosses val="autoZero"/>
        <c:auto val="1"/>
        <c:lblAlgn val="ctr"/>
        <c:lblOffset val="100"/>
        <c:noMultiLvlLbl val="0"/>
      </c:catAx>
      <c:valAx>
        <c:axId val="109270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27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3.607084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267288"/>
        <c:axId val="109268072"/>
      </c:barChart>
      <c:catAx>
        <c:axId val="10926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268072"/>
        <c:crosses val="autoZero"/>
        <c:auto val="1"/>
        <c:lblAlgn val="ctr"/>
        <c:lblOffset val="100"/>
        <c:noMultiLvlLbl val="0"/>
      </c:catAx>
      <c:valAx>
        <c:axId val="109268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26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13.265211000000001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245552"/>
        <c:axId val="263202800"/>
      </c:barChart>
      <c:catAx>
        <c:axId val="57024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202800"/>
        <c:crosses val="autoZero"/>
        <c:auto val="1"/>
        <c:lblAlgn val="ctr"/>
        <c:lblOffset val="100"/>
        <c:noMultiLvlLbl val="0"/>
      </c:catAx>
      <c:valAx>
        <c:axId val="263202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24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253.42973000000001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270032"/>
        <c:axId val="109271208"/>
      </c:barChart>
      <c:catAx>
        <c:axId val="10927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271208"/>
        <c:crosses val="autoZero"/>
        <c:auto val="1"/>
        <c:lblAlgn val="ctr"/>
        <c:lblOffset val="100"/>
        <c:noMultiLvlLbl val="0"/>
      </c:catAx>
      <c:valAx>
        <c:axId val="109271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27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86.045006000000001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271600"/>
        <c:axId val="109269248"/>
      </c:barChart>
      <c:catAx>
        <c:axId val="10927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269248"/>
        <c:crosses val="autoZero"/>
        <c:auto val="1"/>
        <c:lblAlgn val="ctr"/>
        <c:lblOffset val="100"/>
        <c:noMultiLvlLbl val="0"/>
      </c:catAx>
      <c:valAx>
        <c:axId val="109269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27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2.9009999999999998</c:v>
                </c:pt>
                <c:pt idx="1">
                  <c:v>9.9160000000000004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9269640"/>
        <c:axId val="109272384"/>
      </c:barChart>
      <c:catAx>
        <c:axId val="10926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272384"/>
        <c:crosses val="autoZero"/>
        <c:auto val="1"/>
        <c:lblAlgn val="ctr"/>
        <c:lblOffset val="100"/>
        <c:noMultiLvlLbl val="0"/>
      </c:catAx>
      <c:valAx>
        <c:axId val="109272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26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8.1120210000000004</c:v>
                </c:pt>
                <c:pt idx="1">
                  <c:v>6.6241965</c:v>
                </c:pt>
                <c:pt idx="2">
                  <c:v>4.6854550000000001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269.40093999999999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267680"/>
        <c:axId val="779120248"/>
      </c:barChart>
      <c:catAx>
        <c:axId val="10926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9120248"/>
        <c:crosses val="autoZero"/>
        <c:auto val="1"/>
        <c:lblAlgn val="ctr"/>
        <c:lblOffset val="100"/>
        <c:noMultiLvlLbl val="0"/>
      </c:catAx>
      <c:valAx>
        <c:axId val="779120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26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7.6510676999999996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9124168"/>
        <c:axId val="779120640"/>
      </c:barChart>
      <c:catAx>
        <c:axId val="77912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9120640"/>
        <c:crosses val="autoZero"/>
        <c:auto val="1"/>
        <c:lblAlgn val="ctr"/>
        <c:lblOffset val="100"/>
        <c:noMultiLvlLbl val="0"/>
      </c:catAx>
      <c:valAx>
        <c:axId val="779120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912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82.683999999999997</c:v>
                </c:pt>
                <c:pt idx="1">
                  <c:v>5.0350000000000001</c:v>
                </c:pt>
                <c:pt idx="2">
                  <c:v>12.281000000000001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79126128"/>
        <c:axId val="779124560"/>
      </c:barChart>
      <c:catAx>
        <c:axId val="77912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9124560"/>
        <c:crosses val="autoZero"/>
        <c:auto val="1"/>
        <c:lblAlgn val="ctr"/>
        <c:lblOffset val="100"/>
        <c:noMultiLvlLbl val="0"/>
      </c:catAx>
      <c:valAx>
        <c:axId val="779124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912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1966.2312999999999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9122208"/>
        <c:axId val="779119856"/>
      </c:barChart>
      <c:catAx>
        <c:axId val="77912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9119856"/>
        <c:crosses val="autoZero"/>
        <c:auto val="1"/>
        <c:lblAlgn val="ctr"/>
        <c:lblOffset val="100"/>
        <c:noMultiLvlLbl val="0"/>
      </c:catAx>
      <c:valAx>
        <c:axId val="779119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912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41.426113000000001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9122992"/>
        <c:axId val="779126520"/>
      </c:barChart>
      <c:catAx>
        <c:axId val="77912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9126520"/>
        <c:crosses val="autoZero"/>
        <c:auto val="1"/>
        <c:lblAlgn val="ctr"/>
        <c:lblOffset val="100"/>
        <c:noMultiLvlLbl val="0"/>
      </c:catAx>
      <c:valAx>
        <c:axId val="779126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912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463.66991999999999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9123384"/>
        <c:axId val="779119464"/>
      </c:barChart>
      <c:catAx>
        <c:axId val="77912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9119464"/>
        <c:crosses val="autoZero"/>
        <c:auto val="1"/>
        <c:lblAlgn val="ctr"/>
        <c:lblOffset val="100"/>
        <c:noMultiLvlLbl val="0"/>
      </c:catAx>
      <c:valAx>
        <c:axId val="779119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912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3.3080406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203584"/>
        <c:axId val="263204368"/>
      </c:barChart>
      <c:catAx>
        <c:axId val="26320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204368"/>
        <c:crosses val="autoZero"/>
        <c:auto val="1"/>
        <c:lblAlgn val="ctr"/>
        <c:lblOffset val="100"/>
        <c:noMultiLvlLbl val="0"/>
      </c:catAx>
      <c:valAx>
        <c:axId val="263204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20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3441.8145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9126912"/>
        <c:axId val="779125344"/>
      </c:barChart>
      <c:catAx>
        <c:axId val="77912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9125344"/>
        <c:crosses val="autoZero"/>
        <c:auto val="1"/>
        <c:lblAlgn val="ctr"/>
        <c:lblOffset val="100"/>
        <c:noMultiLvlLbl val="0"/>
      </c:catAx>
      <c:valAx>
        <c:axId val="779125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912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8.8279490000000003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524192"/>
        <c:axId val="263524584"/>
      </c:barChart>
      <c:catAx>
        <c:axId val="26352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24584"/>
        <c:crosses val="autoZero"/>
        <c:auto val="1"/>
        <c:lblAlgn val="ctr"/>
        <c:lblOffset val="100"/>
        <c:noMultiLvlLbl val="0"/>
      </c:catAx>
      <c:valAx>
        <c:axId val="26352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52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1.2035233000000001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524976"/>
        <c:axId val="263521448"/>
      </c:barChart>
      <c:catAx>
        <c:axId val="26352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21448"/>
        <c:crosses val="autoZero"/>
        <c:auto val="1"/>
        <c:lblAlgn val="ctr"/>
        <c:lblOffset val="100"/>
        <c:noMultiLvlLbl val="0"/>
      </c:catAx>
      <c:valAx>
        <c:axId val="26352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52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126.58221399999999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205152"/>
        <c:axId val="263205544"/>
      </c:barChart>
      <c:catAx>
        <c:axId val="26320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205544"/>
        <c:crosses val="autoZero"/>
        <c:auto val="1"/>
        <c:lblAlgn val="ctr"/>
        <c:lblOffset val="100"/>
        <c:noMultiLvlLbl val="0"/>
      </c:catAx>
      <c:valAx>
        <c:axId val="26320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20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0.96577369999999996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206328"/>
        <c:axId val="263207112"/>
      </c:barChart>
      <c:catAx>
        <c:axId val="26320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207112"/>
        <c:crosses val="autoZero"/>
        <c:auto val="1"/>
        <c:lblAlgn val="ctr"/>
        <c:lblOffset val="100"/>
        <c:noMultiLvlLbl val="0"/>
      </c:catAx>
      <c:valAx>
        <c:axId val="263207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206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11.648147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756928"/>
        <c:axId val="263758888"/>
      </c:barChart>
      <c:catAx>
        <c:axId val="26375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758888"/>
        <c:crosses val="autoZero"/>
        <c:auto val="1"/>
        <c:lblAlgn val="ctr"/>
        <c:lblOffset val="100"/>
        <c:noMultiLvlLbl val="0"/>
      </c:catAx>
      <c:valAx>
        <c:axId val="263758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75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1.2035233000000001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5209752"/>
        <c:axId val="785208184"/>
      </c:barChart>
      <c:catAx>
        <c:axId val="78520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5208184"/>
        <c:crosses val="autoZero"/>
        <c:auto val="1"/>
        <c:lblAlgn val="ctr"/>
        <c:lblOffset val="100"/>
        <c:noMultiLvlLbl val="0"/>
      </c:catAx>
      <c:valAx>
        <c:axId val="785208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520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337.6567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5210536"/>
        <c:axId val="785208576"/>
      </c:barChart>
      <c:catAx>
        <c:axId val="785210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5208576"/>
        <c:crosses val="autoZero"/>
        <c:auto val="1"/>
        <c:lblAlgn val="ctr"/>
        <c:lblOffset val="100"/>
        <c:noMultiLvlLbl val="0"/>
      </c:catAx>
      <c:valAx>
        <c:axId val="78520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5210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6.0828290000000003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5207400"/>
        <c:axId val="785207792"/>
      </c:barChart>
      <c:catAx>
        <c:axId val="78520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5207792"/>
        <c:crosses val="autoZero"/>
        <c:auto val="1"/>
        <c:lblAlgn val="ctr"/>
        <c:lblOffset val="100"/>
        <c:noMultiLvlLbl val="0"/>
      </c:catAx>
      <c:valAx>
        <c:axId val="78520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520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오영진, ID : H2300018)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06월 08일 09:01:12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1966.2312999999999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55.406826000000002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13.265211000000001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82.683999999999997</v>
      </c>
      <c r="G8" s="59">
        <f>'DRIs DATA 입력'!G8</f>
        <v>5.0350000000000001</v>
      </c>
      <c r="H8" s="59">
        <f>'DRIs DATA 입력'!H8</f>
        <v>12.281000000000001</v>
      </c>
      <c r="I8" s="46"/>
      <c r="J8" s="59" t="s">
        <v>216</v>
      </c>
      <c r="K8" s="59">
        <f>'DRIs DATA 입력'!K8</f>
        <v>2.9009999999999998</v>
      </c>
      <c r="L8" s="59">
        <f>'DRIs DATA 입력'!L8</f>
        <v>9.9160000000000004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269.40093999999999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7.6510676999999996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3.3080406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126.58221399999999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41.426113000000001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1.2293712999999999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0.96577369999999996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11.648147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1.2035233000000001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337.6567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6.0828290000000003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1.6614708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0.58569979999999999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463.66991999999999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1082.4818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3441.8145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2123.9807000000001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242.19621000000001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75.627555999999998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8.8279490000000003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9.8467289999999998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322.47842000000003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4.1449299999999998E-3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3.607084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253.42973000000001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86.045006000000001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9" sqref="L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284</v>
      </c>
      <c r="B4" s="69"/>
      <c r="C4" s="69"/>
      <c r="E4" s="66" t="s">
        <v>285</v>
      </c>
      <c r="F4" s="67"/>
      <c r="G4" s="67"/>
      <c r="H4" s="68"/>
      <c r="J4" s="66" t="s">
        <v>286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287</v>
      </c>
      <c r="V4" s="69"/>
      <c r="W4" s="69"/>
      <c r="X4" s="69"/>
      <c r="Y4" s="69"/>
      <c r="Z4" s="69"/>
    </row>
    <row r="5" spans="1:27" x14ac:dyDescent="0.3">
      <c r="A5" s="65"/>
      <c r="B5" s="65" t="s">
        <v>288</v>
      </c>
      <c r="C5" s="65" t="s">
        <v>289</v>
      </c>
      <c r="E5" s="65"/>
      <c r="F5" s="65" t="s">
        <v>50</v>
      </c>
      <c r="G5" s="65" t="s">
        <v>290</v>
      </c>
      <c r="H5" s="65" t="s">
        <v>46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289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289</v>
      </c>
    </row>
    <row r="6" spans="1:27" x14ac:dyDescent="0.3">
      <c r="A6" s="65" t="s">
        <v>284</v>
      </c>
      <c r="B6" s="65">
        <v>2200</v>
      </c>
      <c r="C6" s="65">
        <v>1966.2312999999999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50</v>
      </c>
      <c r="P6" s="65">
        <v>60</v>
      </c>
      <c r="Q6" s="65">
        <v>0</v>
      </c>
      <c r="R6" s="65">
        <v>0</v>
      </c>
      <c r="S6" s="65">
        <v>55.406826000000002</v>
      </c>
      <c r="U6" s="65" t="s">
        <v>299</v>
      </c>
      <c r="V6" s="65">
        <v>0</v>
      </c>
      <c r="W6" s="65">
        <v>0</v>
      </c>
      <c r="X6" s="65">
        <v>25</v>
      </c>
      <c r="Y6" s="65">
        <v>0</v>
      </c>
      <c r="Z6" s="65">
        <v>13.265211000000001</v>
      </c>
    </row>
    <row r="7" spans="1:27" x14ac:dyDescent="0.3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3">
      <c r="E8" s="65" t="s">
        <v>301</v>
      </c>
      <c r="F8" s="65">
        <v>82.683999999999997</v>
      </c>
      <c r="G8" s="65">
        <v>5.0350000000000001</v>
      </c>
      <c r="H8" s="65">
        <v>12.281000000000001</v>
      </c>
      <c r="J8" s="65" t="s">
        <v>301</v>
      </c>
      <c r="K8" s="65">
        <v>2.9009999999999998</v>
      </c>
      <c r="L8" s="65">
        <v>9.9160000000000004</v>
      </c>
    </row>
    <row r="13" spans="1:27" x14ac:dyDescent="0.3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289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289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289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289</v>
      </c>
    </row>
    <row r="16" spans="1:27" x14ac:dyDescent="0.3">
      <c r="A16" s="65" t="s">
        <v>307</v>
      </c>
      <c r="B16" s="65">
        <v>530</v>
      </c>
      <c r="C16" s="65">
        <v>750</v>
      </c>
      <c r="D16" s="65">
        <v>0</v>
      </c>
      <c r="E16" s="65">
        <v>3000</v>
      </c>
      <c r="F16" s="65">
        <v>269.40093999999999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7.6510676999999996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3.3080406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126.58221399999999</v>
      </c>
    </row>
    <row r="23" spans="1:62" x14ac:dyDescent="0.3">
      <c r="A23" s="70" t="s">
        <v>308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309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313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315</v>
      </c>
      <c r="AR24" s="69"/>
      <c r="AS24" s="69"/>
      <c r="AT24" s="69"/>
      <c r="AU24" s="69"/>
      <c r="AV24" s="69"/>
      <c r="AX24" s="69" t="s">
        <v>316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289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289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289</v>
      </c>
      <c r="V25" s="65"/>
      <c r="W25" s="65" t="s">
        <v>293</v>
      </c>
      <c r="X25" s="65" t="s">
        <v>294</v>
      </c>
      <c r="Y25" s="65" t="s">
        <v>295</v>
      </c>
      <c r="Z25" s="65" t="s">
        <v>296</v>
      </c>
      <c r="AA25" s="65" t="s">
        <v>289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289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289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289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289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289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41.426113000000001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1.2293712999999999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0.96577369999999996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11.648147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1.2035233000000001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337.6567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6.0828290000000003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1.6614708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0.58569979999999999</v>
      </c>
    </row>
    <row r="33" spans="1:68" x14ac:dyDescent="0.3">
      <c r="A33" s="70" t="s">
        <v>319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320</v>
      </c>
      <c r="B34" s="69"/>
      <c r="C34" s="69"/>
      <c r="D34" s="69"/>
      <c r="E34" s="69"/>
      <c r="F34" s="69"/>
      <c r="H34" s="69" t="s">
        <v>321</v>
      </c>
      <c r="I34" s="69"/>
      <c r="J34" s="69"/>
      <c r="K34" s="69"/>
      <c r="L34" s="69"/>
      <c r="M34" s="69"/>
      <c r="O34" s="69" t="s">
        <v>322</v>
      </c>
      <c r="P34" s="69"/>
      <c r="Q34" s="69"/>
      <c r="R34" s="69"/>
      <c r="S34" s="69"/>
      <c r="T34" s="69"/>
      <c r="V34" s="69" t="s">
        <v>323</v>
      </c>
      <c r="W34" s="69"/>
      <c r="X34" s="69"/>
      <c r="Y34" s="69"/>
      <c r="Z34" s="69"/>
      <c r="AA34" s="69"/>
      <c r="AC34" s="69" t="s">
        <v>324</v>
      </c>
      <c r="AD34" s="69"/>
      <c r="AE34" s="69"/>
      <c r="AF34" s="69"/>
      <c r="AG34" s="69"/>
      <c r="AH34" s="69"/>
      <c r="AJ34" s="69" t="s">
        <v>325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289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289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289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289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289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289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463.66991999999999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1082.4818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3441.8145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2123.9807000000001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242.19621000000001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75.627555999999998</v>
      </c>
    </row>
    <row r="43" spans="1:68" x14ac:dyDescent="0.3">
      <c r="A43" s="70" t="s">
        <v>326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327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329</v>
      </c>
      <c r="P44" s="69"/>
      <c r="Q44" s="69"/>
      <c r="R44" s="69"/>
      <c r="S44" s="69"/>
      <c r="T44" s="69"/>
      <c r="V44" s="69" t="s">
        <v>330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333</v>
      </c>
      <c r="AR44" s="69"/>
      <c r="AS44" s="69"/>
      <c r="AT44" s="69"/>
      <c r="AU44" s="69"/>
      <c r="AV44" s="69"/>
      <c r="AX44" s="69" t="s">
        <v>334</v>
      </c>
      <c r="AY44" s="69"/>
      <c r="AZ44" s="69"/>
      <c r="BA44" s="69"/>
      <c r="BB44" s="69"/>
      <c r="BC44" s="69"/>
      <c r="BE44" s="69" t="s">
        <v>335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289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289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289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289</v>
      </c>
      <c r="AC45" s="65"/>
      <c r="AD45" s="65" t="s">
        <v>293</v>
      </c>
      <c r="AE45" s="65" t="s">
        <v>294</v>
      </c>
      <c r="AF45" s="65" t="s">
        <v>295</v>
      </c>
      <c r="AG45" s="65" t="s">
        <v>296</v>
      </c>
      <c r="AH45" s="65" t="s">
        <v>289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289</v>
      </c>
      <c r="AQ45" s="65"/>
      <c r="AR45" s="65" t="s">
        <v>293</v>
      </c>
      <c r="AS45" s="65" t="s">
        <v>294</v>
      </c>
      <c r="AT45" s="65" t="s">
        <v>295</v>
      </c>
      <c r="AU45" s="65" t="s">
        <v>296</v>
      </c>
      <c r="AV45" s="65" t="s">
        <v>289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289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289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8.8279490000000003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9.8467289999999998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322.47842000000003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4.1449299999999998E-3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3.607084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253.42973000000001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86.045006000000001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36" sqref="H3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277</v>
      </c>
      <c r="B2" s="61" t="s">
        <v>278</v>
      </c>
      <c r="C2" s="61" t="s">
        <v>276</v>
      </c>
      <c r="D2" s="61">
        <v>57</v>
      </c>
      <c r="E2" s="61">
        <v>1966.2312999999999</v>
      </c>
      <c r="F2" s="61">
        <v>373.02562999999998</v>
      </c>
      <c r="G2" s="61">
        <v>22.714673999999999</v>
      </c>
      <c r="H2" s="61">
        <v>8.8853030000000004</v>
      </c>
      <c r="I2" s="61">
        <v>13.8293705</v>
      </c>
      <c r="J2" s="61">
        <v>55.406826000000002</v>
      </c>
      <c r="K2" s="61">
        <v>34.837310000000002</v>
      </c>
      <c r="L2" s="61">
        <v>20.569517000000001</v>
      </c>
      <c r="M2" s="61">
        <v>13.265211000000001</v>
      </c>
      <c r="N2" s="61">
        <v>1.2505778000000001</v>
      </c>
      <c r="O2" s="61">
        <v>5.1247683000000004</v>
      </c>
      <c r="P2" s="61">
        <v>565.16234999999995</v>
      </c>
      <c r="Q2" s="61">
        <v>14.546449000000001</v>
      </c>
      <c r="R2" s="61">
        <v>269.40093999999999</v>
      </c>
      <c r="S2" s="61">
        <v>80.84075</v>
      </c>
      <c r="T2" s="61">
        <v>2262.723</v>
      </c>
      <c r="U2" s="61">
        <v>3.3080406</v>
      </c>
      <c r="V2" s="61">
        <v>7.6510676999999996</v>
      </c>
      <c r="W2" s="61">
        <v>126.58221399999999</v>
      </c>
      <c r="X2" s="61">
        <v>41.426113000000001</v>
      </c>
      <c r="Y2" s="61">
        <v>1.2293712999999999</v>
      </c>
      <c r="Z2" s="61">
        <v>0.96577369999999996</v>
      </c>
      <c r="AA2" s="61">
        <v>11.648147</v>
      </c>
      <c r="AB2" s="61">
        <v>1.2035233000000001</v>
      </c>
      <c r="AC2" s="61">
        <v>337.6567</v>
      </c>
      <c r="AD2" s="61">
        <v>6.0828290000000003</v>
      </c>
      <c r="AE2" s="61">
        <v>1.6614708</v>
      </c>
      <c r="AF2" s="61">
        <v>0.58569979999999999</v>
      </c>
      <c r="AG2" s="61">
        <v>463.66991999999999</v>
      </c>
      <c r="AH2" s="61">
        <v>156.9932</v>
      </c>
      <c r="AI2" s="61">
        <v>306.67669999999998</v>
      </c>
      <c r="AJ2" s="61">
        <v>1082.4818</v>
      </c>
      <c r="AK2" s="61">
        <v>3441.8145</v>
      </c>
      <c r="AL2" s="61">
        <v>242.19621000000001</v>
      </c>
      <c r="AM2" s="61">
        <v>2123.9807000000001</v>
      </c>
      <c r="AN2" s="61">
        <v>75.627555999999998</v>
      </c>
      <c r="AO2" s="61">
        <v>8.8279490000000003</v>
      </c>
      <c r="AP2" s="61">
        <v>6.2681699999999996</v>
      </c>
      <c r="AQ2" s="61">
        <v>2.5597781999999998</v>
      </c>
      <c r="AR2" s="61">
        <v>9.8467289999999998</v>
      </c>
      <c r="AS2" s="61">
        <v>322.47842000000003</v>
      </c>
      <c r="AT2" s="61">
        <v>4.1449299999999998E-3</v>
      </c>
      <c r="AU2" s="61">
        <v>3.607084</v>
      </c>
      <c r="AV2" s="61">
        <v>253.42973000000001</v>
      </c>
      <c r="AW2" s="61">
        <v>86.045006000000001</v>
      </c>
      <c r="AX2" s="61">
        <v>7.0804454000000003E-2</v>
      </c>
      <c r="AY2" s="61">
        <v>0.68446684000000002</v>
      </c>
      <c r="AZ2" s="61">
        <v>129.44478000000001</v>
      </c>
      <c r="BA2" s="61">
        <v>19.424441999999999</v>
      </c>
      <c r="BB2" s="61">
        <v>8.1120210000000004</v>
      </c>
      <c r="BC2" s="61">
        <v>6.6241965</v>
      </c>
      <c r="BD2" s="61">
        <v>4.6854550000000001</v>
      </c>
      <c r="BE2" s="61">
        <v>0.31086996</v>
      </c>
      <c r="BF2" s="61">
        <v>1.2092448</v>
      </c>
      <c r="BG2" s="61">
        <v>1.1518281E-3</v>
      </c>
      <c r="BH2" s="61">
        <v>5.2463464000000001E-2</v>
      </c>
      <c r="BI2" s="61">
        <v>3.9410043999999998E-2</v>
      </c>
      <c r="BJ2" s="61">
        <v>0.11882291</v>
      </c>
      <c r="BK2" s="61">
        <v>8.8602166000000004E-5</v>
      </c>
      <c r="BL2" s="61">
        <v>0.2467374</v>
      </c>
      <c r="BM2" s="61">
        <v>1.8997157</v>
      </c>
      <c r="BN2" s="61">
        <v>0.38036782000000002</v>
      </c>
      <c r="BO2" s="61">
        <v>27.162682</v>
      </c>
      <c r="BP2" s="61">
        <v>3.927616</v>
      </c>
      <c r="BQ2" s="61">
        <v>7.6972139999999998</v>
      </c>
      <c r="BR2" s="61">
        <v>28.388801999999998</v>
      </c>
      <c r="BS2" s="61">
        <v>21.17557</v>
      </c>
      <c r="BT2" s="61">
        <v>4.8884106000000003</v>
      </c>
      <c r="BU2" s="61">
        <v>6.0308510000000003E-3</v>
      </c>
      <c r="BV2" s="61">
        <v>2.2910682000000002E-2</v>
      </c>
      <c r="BW2" s="61">
        <v>0.30813446999999999</v>
      </c>
      <c r="BX2" s="61">
        <v>0.66050863000000004</v>
      </c>
      <c r="BY2" s="61">
        <v>7.5023255999999997E-2</v>
      </c>
      <c r="BZ2" s="61">
        <v>1.8523885E-4</v>
      </c>
      <c r="CA2" s="61">
        <v>0.34648687</v>
      </c>
      <c r="CB2" s="61">
        <v>1.1857907000000001E-2</v>
      </c>
      <c r="CC2" s="61">
        <v>6.5681989999999996E-2</v>
      </c>
      <c r="CD2" s="61">
        <v>0.63580879999999995</v>
      </c>
      <c r="CE2" s="61">
        <v>1.9419144999999999E-2</v>
      </c>
      <c r="CF2" s="61">
        <v>0.13241003000000001</v>
      </c>
      <c r="CG2" s="61">
        <v>0</v>
      </c>
      <c r="CH2" s="61">
        <v>8.6230270000000001E-3</v>
      </c>
      <c r="CI2" s="61">
        <v>1.1704001E-6</v>
      </c>
      <c r="CJ2" s="61">
        <v>1.404992</v>
      </c>
      <c r="CK2" s="61">
        <v>3.7475490000000002E-3</v>
      </c>
      <c r="CL2" s="61">
        <v>0.15937119999999999</v>
      </c>
      <c r="CM2" s="61">
        <v>1.4927117000000001</v>
      </c>
      <c r="CN2" s="61">
        <v>2371.8674000000001</v>
      </c>
      <c r="CO2" s="61">
        <v>3956.973</v>
      </c>
      <c r="CP2" s="61">
        <v>1397.9041999999999</v>
      </c>
      <c r="CQ2" s="61">
        <v>763.01080000000002</v>
      </c>
      <c r="CR2" s="61">
        <v>363.37542999999999</v>
      </c>
      <c r="CS2" s="61">
        <v>688.24419999999998</v>
      </c>
      <c r="CT2" s="61">
        <v>2183.1210000000001</v>
      </c>
      <c r="CU2" s="61">
        <v>1096.165</v>
      </c>
      <c r="CV2" s="61">
        <v>2242.8098</v>
      </c>
      <c r="CW2" s="61">
        <v>1081.8545999999999</v>
      </c>
      <c r="CX2" s="61">
        <v>317.64960000000002</v>
      </c>
      <c r="CY2" s="61">
        <v>3340.8427999999999</v>
      </c>
      <c r="CZ2" s="61">
        <v>1220.1554000000001</v>
      </c>
      <c r="DA2" s="61">
        <v>2935.915</v>
      </c>
      <c r="DB2" s="61">
        <v>3388.9958000000001</v>
      </c>
      <c r="DC2" s="61">
        <v>3682.4859999999999</v>
      </c>
      <c r="DD2" s="61">
        <v>5548.9032999999999</v>
      </c>
      <c r="DE2" s="61">
        <v>777.5797</v>
      </c>
      <c r="DF2" s="61">
        <v>4621.6216000000004</v>
      </c>
      <c r="DG2" s="61">
        <v>1305.1492000000001</v>
      </c>
      <c r="DH2" s="61">
        <v>67.772880000000001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19.424441999999999</v>
      </c>
      <c r="B6">
        <f>BB2</f>
        <v>8.1120210000000004</v>
      </c>
      <c r="C6">
        <f>BC2</f>
        <v>6.6241965</v>
      </c>
      <c r="D6">
        <f>BD2</f>
        <v>4.6854550000000001</v>
      </c>
    </row>
    <row r="7" spans="1:113" x14ac:dyDescent="0.3">
      <c r="B7">
        <f>ROUND(B6/MAX($B$6,$C$6,$D$6),1)</f>
        <v>1</v>
      </c>
      <c r="C7">
        <f>ROUND(C6/MAX($B$6,$C$6,$D$6),1)</f>
        <v>0.8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19" sqref="L1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23788</v>
      </c>
      <c r="C2" s="56">
        <f ca="1">YEAR(TODAY())-YEAR(B2)+IF(TODAY()&gt;=DATE(YEAR(TODAY()),MONTH(B2),DAY(B2)),0,-1)</f>
        <v>57</v>
      </c>
      <c r="E2" s="52">
        <v>171.4</v>
      </c>
      <c r="F2" s="53" t="s">
        <v>39</v>
      </c>
      <c r="G2" s="52">
        <v>62.8</v>
      </c>
      <c r="H2" s="51" t="s">
        <v>41</v>
      </c>
      <c r="I2" s="72">
        <f>ROUND(G3/E3^2,1)</f>
        <v>21.4</v>
      </c>
    </row>
    <row r="3" spans="1:9" x14ac:dyDescent="0.3">
      <c r="E3" s="51">
        <f>E2/100</f>
        <v>1.714</v>
      </c>
      <c r="F3" s="51" t="s">
        <v>40</v>
      </c>
      <c r="G3" s="51">
        <f>G2</f>
        <v>62.8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44714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오영진, ID : H2300018)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06월 08일 09:01:12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9" sqref="Z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44714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57</v>
      </c>
      <c r="G12" s="137"/>
      <c r="H12" s="137"/>
      <c r="I12" s="137"/>
      <c r="K12" s="128">
        <f>'개인정보 및 신체계측 입력'!E2</f>
        <v>171.4</v>
      </c>
      <c r="L12" s="129"/>
      <c r="M12" s="122">
        <f>'개인정보 및 신체계측 입력'!G2</f>
        <v>62.8</v>
      </c>
      <c r="N12" s="123"/>
      <c r="O12" s="118" t="s">
        <v>271</v>
      </c>
      <c r="P12" s="112"/>
      <c r="Q12" s="115">
        <f>'개인정보 및 신체계측 입력'!I2</f>
        <v>21.4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오영진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82.683999999999997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5.0350000000000001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12.281000000000001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0.6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9.9</v>
      </c>
      <c r="L72" s="36" t="s">
        <v>53</v>
      </c>
      <c r="M72" s="36">
        <f>ROUND('DRIs DATA'!K8,1)</f>
        <v>2.9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35.92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63.76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41.43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80.23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57.96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229.45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88.28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2022-06-08T00:05:59Z</dcterms:modified>
</cp:coreProperties>
</file>