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<sst xmlns="http://schemas.openxmlformats.org/spreadsheetml/2006/main" count="692" uniqueCount="350">
  <si>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</si>
  <si>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</si>
  <si>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</si>
  <si>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</si>
  <si>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</si>
  <si>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</si>
  <si>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</si>
  <si>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</si>
  <si>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</si>
  <si>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</si>
  <si>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</si>
  <si>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</si>
  <si>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</si>
  <si>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</si>
  <si>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</si>
  <si>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</si>
  <si>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</si>
  <si>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</si>
  <si>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</si>
  <si>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</si>
  <si>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</si>
  <si>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</si>
  <si>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</si>
  <si>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</si>
  <si>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</si>
  <si>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</si>
  <si>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</si>
  <si>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</si>
  <si>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</si>
  <si>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</si>
  <si>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</si>
  <si>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</si>
  <si>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</si>
  <si>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</si>
  <si>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</si>
  <si>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</si>
  <si>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</si>
  <si>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</si>
  <si>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</si>
  <si>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</si>
  <si>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</si>
  <si>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</si>
  <si>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</si>
  <si>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</si>
  <si>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</si>
  <si>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</si>
  <si>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</si>
  <si>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</si>
  <si>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</si>
  <si>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</si>
  <si>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</si>
  <si>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</si>
  <si>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</si>
  <si>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</si>
  <si>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</si>
  <si>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</si>
  <si>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</si>
  <si>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</si>
  <si>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</si>
  <si>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</si>
  <si>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</si>
  <si>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</si>
  <si>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</si>
  <si>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</si>
  <si>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</si>
  <si>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</si>
  <si>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</si>
  <si>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</si>
  <si>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</si>
  <si>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</si>
  <si>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</si>
  <si>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</si>
  <si>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</si>
  <si>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</si>
  <si>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</si>
  <si>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</si>
  <si>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</si>
  <si>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</si>
  <si>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</si>
  <si>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</si>
  <si>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</si>
  <si>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</si>
  <si>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</si>
  <si>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</si>
  <si>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</si>
  <si>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</si>
  <si>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</si>
  <si>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</si>
  <si>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</si>
  <si>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</si>
  <si>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</si>
  <si>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</si>
  <si>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</si>
  <si>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</si>
  <si>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</si>
  <si>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</si>
  <si>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</si>
  <si>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</si>
  <si>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</si>
  <si>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</si>
  <si>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</si>
  <si>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</si>
  <si>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</si>
  <si>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</si>
  <si>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</si>
  <si>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</si>
  <si>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</si>
  <si>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</si>
  <si>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</si>
  <si>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</si>
  <si>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</si>
  <si>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</si>
  <si>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</si>
  <si>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</si>
  <si>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</si>
  <si>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</si>
  <si>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</si>
  <si>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</si>
  <si>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</si>
  <si>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</si>
  <si>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</si>
  <si>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</si>
  <si>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</si>
  <si>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</si>
  <si>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</si>
  <si>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</si>
  <si>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</si>
  <si>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</si>
  <si>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</si>
  <si>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</si>
  <si>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</si>
  <si>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</si>
  <si>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</si>
  <si>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</si>
  <si>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</si>
  <si>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</si>
  <si>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</si>
  <si>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</si>
  <si>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</si>
  <si>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</si>
  <si>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</si>
  <si>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</si>
  <si>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</si>
  <si>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</si>
  <si>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</si>
  <si>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</si>
  <si>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</si>
  <si>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</si>
  <si>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</si>
  <si>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</si>
  <si>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</si>
  <si>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</si>
  <si>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</si>
  <si>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</si>
  <si>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</si>
  <si>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</si>
  <si>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</si>
  <si>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</si>
  <si>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</si>
  <si>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</si>
  <si>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</si>
  <si>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</si>
  <si>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</si>
  <si>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</si>
  <si>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</si>
  <si>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</si>
  <si>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</si>
  <si>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</si>
  <si>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</si>
  <si>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</si>
  <si>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</si>
  <si>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</si>
  <si>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</si>
  <si>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</si>
  <si>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</si>
  <si>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</si>
  <si>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</si>
  <si>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</si>
  <si>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</si>
  <si>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</si>
  <si>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</si>
  <si>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</si>
  <si>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</si>
  <si>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</si>
  <si>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</si>
  <si>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</si>
  <si>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</si>
  <si>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</si>
  <si>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</si>
  <si>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</si>
  <si>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</si>
  <si>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</si>
  <si>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</si>
  <si>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</si>
  <si>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</si>
  <si>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</si>
  <si>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</si>
  <si>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</si>
  <si>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</si>
  <si>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</si>
  <si>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</si>
  <si>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</si>
  <si>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</si>
  <si>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</si>
  <si>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</si>
  <si>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</si>
  <si>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</si>
  <si>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</si>
  <si>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</si>
  <si>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</si>
  <si>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</si>
  <si>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</si>
  <si>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</si>
  <si>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</si>
  <si>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</si>
  <si>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</si>
  <si>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</si>
  <si>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</si>
  <si>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</si>
  <si>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</si>
  <si>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</si>
  <si>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</si>
  <si>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</si>
  <si>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</si>
  <si>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</si>
  <si>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</si>
  <si>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</si>
  <si>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</si>
  <si>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</si>
  <si>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</si>
  <si>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</si>
  <si>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</si>
  <si>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</si>
  <si>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</si>
  <si>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</si>
  <si>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</si>
  <si>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</si>
  <si>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</si>
  <si>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</si>
  <si>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</si>
  <si>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</si>
  <si>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</si>
  <si>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</si>
  <si>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</si>
  <si>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</si>
  <si>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</si>
  <si>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</si>
  <si>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</si>
  <si>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</si>
  <si>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</si>
  <si>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</si>
  <si>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</si>
  <si>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</si>
  <si>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</si>
  <si>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</si>
  <si>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</si>
  <si>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</si>
  <si>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</si>
  <si>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</si>
  <si>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</si>
  <si>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</si>
  <si>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</si>
  <si>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</si>
  <si>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</si>
  <si>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</si>
  <si>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</si>
  <si>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</si>
  <si>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</si>
  <si>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</si>
  <si>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</si>
  <si>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</si>
  <si>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</si>
  <si>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</si>
  <si>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</si>
  <si>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</si>
  <si>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</si>
  <si>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</si>
  <si>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</si>
  <si>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</si>
  <si>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</si>
  <si>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</si>
  <si>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</si>
  <si>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</si>
  <si>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</si>
  <si>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</si>
  <si>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</si>
  <si>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</si>
  <si>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</si>
  <si>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</si>
  <si>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</si>
  <si>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</si>
  <si>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</si>
  <si>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</si>
  <si>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</si>
  <si>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</si>
  <si>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</si>
  <si>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</si>
  <si>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</si>
  <si>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</si>
  <si>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</si>
  <si>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</si>
  <si>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</si>
  <si>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</si>
  <si>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</si>
  <si>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</si>
  <si>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</si>
  <si>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</si>
  <si>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</si>
  <si>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</si>
  <si>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</si>
  <si>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</si>
  <si>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</si>
  <si>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</si>
  <si>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</si>
  <si>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</si>
  <si>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</si>
  <si>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</si>
  <si>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</si>
  <si>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</si>
  <si>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</si>
  <si>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크롬(ug/일)</t>
    <phoneticPr fontId="1" type="noConversion"/>
  </si>
  <si>
    <t>H2300019</t>
  </si>
  <si>
    <t>김용식</t>
  </si>
  <si>
    <t>(설문지 : FFQ 95문항 설문지, 사용자 : 김용식, ID : H2300019)</t>
  </si>
  <si>
    <t>2022년 06월 22일 13:17:22</t>
  </si>
  <si>
    <t>열량영양소</t>
    <phoneticPr fontId="1" type="noConversion"/>
  </si>
  <si>
    <t>불포화지방산</t>
    <phoneticPr fontId="1" type="noConversion"/>
  </si>
  <si>
    <t>탄수화물</t>
    <phoneticPr fontId="1" type="noConversion"/>
  </si>
  <si>
    <t>단백질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</si>
  <si>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</si>
  <si>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</si>
  <si>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</si>
  <si>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</si>
  <si>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</si>
  <si>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비타민K</t>
    <phoneticPr fontId="1" type="noConversion"/>
  </si>
  <si>
    <t>평균필요량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</si>
  <si>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</si>
  <si>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</si>
  <si>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</si>
  <si>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섭취량</t>
    <phoneticPr fontId="1" type="noConversion"/>
  </si>
  <si>
    <t>수용성 비타민</t>
    <phoneticPr fontId="1" type="noConversion"/>
  </si>
  <si>
    <t>니아신</t>
    <phoneticPr fontId="1" type="noConversion"/>
  </si>
  <si>
    <t>비타민B6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</si>
  <si>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</si>
  <si>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</si>
  <si>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</si>
  <si>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몰리브덴</t>
    <phoneticPr fontId="1" type="noConversion"/>
  </si>
  <si>
    <t>충분섭취량</t>
    <phoneticPr fontId="1" type="noConversion"/>
  </si>
  <si>
    <t>구리(ug/일)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</si>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</sst>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166.71404000000001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97968"/>
        <c:axId val="558494832"/>
      </c:barChart>
      <c:catAx>
        <c:axId val="55849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94832"/>
        <c:crosses val="autoZero"/>
        <c:auto val="1"/>
        <c:lblAlgn val="ctr"/>
        <c:lblOffset val="100"/>
        <c:noMultiLvlLbl val="0"/>
      </c:catAx>
      <c:valAx>
        <c:axId val="55849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9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4.8144711999999998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58008"/>
        <c:axId val="780907544"/>
      </c:barChart>
      <c:catAx>
        <c:axId val="26295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907544"/>
        <c:crosses val="autoZero"/>
        <c:auto val="1"/>
        <c:lblAlgn val="ctr"/>
        <c:lblOffset val="100"/>
        <c:noMultiLvlLbl val="0"/>
      </c:catAx>
      <c:valAx>
        <c:axId val="78090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5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3.0327885000000001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909504"/>
        <c:axId val="780908328"/>
      </c:barChart>
      <c:catAx>
        <c:axId val="78090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908328"/>
        <c:crosses val="autoZero"/>
        <c:auto val="1"/>
        <c:lblAlgn val="ctr"/>
        <c:lblOffset val="100"/>
        <c:noMultiLvlLbl val="0"/>
      </c:catAx>
      <c:valAx>
        <c:axId val="78090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9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2492.5234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908720"/>
        <c:axId val="780905976"/>
      </c:barChart>
      <c:catAx>
        <c:axId val="78090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905976"/>
        <c:crosses val="autoZero"/>
        <c:auto val="1"/>
        <c:lblAlgn val="ctr"/>
        <c:lblOffset val="100"/>
        <c:noMultiLvlLbl val="0"/>
      </c:catAx>
      <c:valAx>
        <c:axId val="780905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90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5146.8852999999999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0906760"/>
        <c:axId val="780907152"/>
      </c:barChart>
      <c:catAx>
        <c:axId val="78090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0907152"/>
        <c:crosses val="autoZero"/>
        <c:auto val="1"/>
        <c:lblAlgn val="ctr"/>
        <c:lblOffset val="100"/>
        <c:noMultiLvlLbl val="0"/>
      </c:catAx>
      <c:valAx>
        <c:axId val="780907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090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205.12624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42072"/>
        <c:axId val="563942464"/>
      </c:barChart>
      <c:catAx>
        <c:axId val="56394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42464"/>
        <c:crosses val="autoZero"/>
        <c:auto val="1"/>
        <c:lblAlgn val="ctr"/>
        <c:lblOffset val="100"/>
        <c:noMultiLvlLbl val="0"/>
      </c:catAx>
      <c:valAx>
        <c:axId val="56394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4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216.53299000000001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42856"/>
        <c:axId val="563939328"/>
      </c:barChart>
      <c:catAx>
        <c:axId val="56394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39328"/>
        <c:crosses val="autoZero"/>
        <c:auto val="1"/>
        <c:lblAlgn val="ctr"/>
        <c:lblOffset val="100"/>
        <c:noMultiLvlLbl val="0"/>
      </c:catAx>
      <c:valAx>
        <c:axId val="56393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4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24.278884999999999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40112"/>
        <c:axId val="563940896"/>
      </c:barChart>
      <c:catAx>
        <c:axId val="56394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40896"/>
        <c:crosses val="autoZero"/>
        <c:auto val="1"/>
        <c:lblAlgn val="ctr"/>
        <c:lblOffset val="100"/>
        <c:noMultiLvlLbl val="0"/>
      </c:catAx>
      <c:valAx>
        <c:axId val="563940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4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1131.7628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964800"/>
        <c:axId val="261965192"/>
      </c:barChart>
      <c:catAx>
        <c:axId val="26196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965192"/>
        <c:crosses val="autoZero"/>
        <c:auto val="1"/>
        <c:lblAlgn val="ctr"/>
        <c:lblOffset val="100"/>
        <c:noMultiLvlLbl val="0"/>
      </c:catAx>
      <c:valAx>
        <c:axId val="2619651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96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5.8459178000000001E-2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962840"/>
        <c:axId val="261963232"/>
      </c:barChart>
      <c:catAx>
        <c:axId val="26196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963232"/>
        <c:crosses val="autoZero"/>
        <c:auto val="1"/>
        <c:lblAlgn val="ctr"/>
        <c:lblOffset val="100"/>
        <c:noMultiLvlLbl val="0"/>
      </c:catAx>
      <c:valAx>
        <c:axId val="26196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96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5.6615180000000001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964408"/>
        <c:axId val="261964016"/>
      </c:barChart>
      <c:catAx>
        <c:axId val="2619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964016"/>
        <c:crosses val="autoZero"/>
        <c:auto val="1"/>
        <c:lblAlgn val="ctr"/>
        <c:lblOffset val="100"/>
        <c:noMultiLvlLbl val="0"/>
      </c:catAx>
      <c:valAx>
        <c:axId val="261964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9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42.238425999999997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98752"/>
        <c:axId val="558494440"/>
      </c:barChart>
      <c:catAx>
        <c:axId val="55849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94440"/>
        <c:crosses val="autoZero"/>
        <c:auto val="1"/>
        <c:lblAlgn val="ctr"/>
        <c:lblOffset val="100"/>
        <c:noMultiLvlLbl val="0"/>
      </c:catAx>
      <c:valAx>
        <c:axId val="558494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560.50554999999997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614240"/>
        <c:axId val="260614632"/>
      </c:barChart>
      <c:catAx>
        <c:axId val="26061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614632"/>
        <c:crosses val="autoZero"/>
        <c:auto val="1"/>
        <c:lblAlgn val="ctr"/>
        <c:lblOffset val="100"/>
        <c:noMultiLvlLbl val="0"/>
      </c:catAx>
      <c:valAx>
        <c:axId val="26061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6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226.74764999999999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615808"/>
        <c:axId val="260613456"/>
      </c:barChart>
      <c:catAx>
        <c:axId val="26061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613456"/>
        <c:crosses val="autoZero"/>
        <c:auto val="1"/>
        <c:lblAlgn val="ctr"/>
        <c:lblOffset val="100"/>
        <c:noMultiLvlLbl val="0"/>
      </c:catAx>
      <c:valAx>
        <c:axId val="26061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6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8.1470000000000002</c:v>
                </c:pt>
                <c:pt idx="1">
                  <c:v>14.382999999999999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0613848"/>
        <c:axId val="260616200"/>
      </c:barChart>
      <c:catAx>
        <c:axId val="26061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616200"/>
        <c:crosses val="autoZero"/>
        <c:auto val="1"/>
        <c:lblAlgn val="ctr"/>
        <c:lblOffset val="100"/>
        <c:noMultiLvlLbl val="0"/>
      </c:catAx>
      <c:valAx>
        <c:axId val="26061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61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33.646296999999997</c:v>
                </c:pt>
                <c:pt idx="1">
                  <c:v>41.009166999999998</c:v>
                </c:pt>
                <c:pt idx="2">
                  <c:v>29.362085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1036.8368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965584"/>
        <c:axId val="675478928"/>
      </c:barChart>
      <c:catAx>
        <c:axId val="2619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5478928"/>
        <c:crosses val="autoZero"/>
        <c:auto val="1"/>
        <c:lblAlgn val="ctr"/>
        <c:lblOffset val="100"/>
        <c:noMultiLvlLbl val="0"/>
      </c:catAx>
      <c:valAx>
        <c:axId val="675478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9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36.252144000000001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5476576"/>
        <c:axId val="675478144"/>
      </c:barChart>
      <c:catAx>
        <c:axId val="67547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5478144"/>
        <c:crosses val="autoZero"/>
        <c:auto val="1"/>
        <c:lblAlgn val="ctr"/>
        <c:lblOffset val="100"/>
        <c:noMultiLvlLbl val="0"/>
      </c:catAx>
      <c:valAx>
        <c:axId val="6754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54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63.89</c:v>
                </c:pt>
                <c:pt idx="1">
                  <c:v>12.688000000000001</c:v>
                </c:pt>
                <c:pt idx="2">
                  <c:v>23.420999999999999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5475792"/>
        <c:axId val="675478536"/>
      </c:barChart>
      <c:catAx>
        <c:axId val="67547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5478536"/>
        <c:crosses val="autoZero"/>
        <c:auto val="1"/>
        <c:lblAlgn val="ctr"/>
        <c:lblOffset val="100"/>
        <c:noMultiLvlLbl val="0"/>
      </c:catAx>
      <c:valAx>
        <c:axId val="67547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547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3882.9555999999998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5475400"/>
        <c:axId val="675476184"/>
      </c:barChart>
      <c:catAx>
        <c:axId val="6754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5476184"/>
        <c:crosses val="autoZero"/>
        <c:auto val="1"/>
        <c:lblAlgn val="ctr"/>
        <c:lblOffset val="100"/>
        <c:noMultiLvlLbl val="0"/>
      </c:catAx>
      <c:valAx>
        <c:axId val="675476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547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146.30365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98584"/>
        <c:axId val="562702112"/>
      </c:barChart>
      <c:catAx>
        <c:axId val="56269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02112"/>
        <c:crosses val="autoZero"/>
        <c:auto val="1"/>
        <c:lblAlgn val="ctr"/>
        <c:lblOffset val="100"/>
        <c:noMultiLvlLbl val="0"/>
      </c:catAx>
      <c:valAx>
        <c:axId val="56270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9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988.3741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03680"/>
        <c:axId val="562701720"/>
      </c:barChart>
      <c:catAx>
        <c:axId val="56270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01720"/>
        <c:crosses val="autoZero"/>
        <c:auto val="1"/>
        <c:lblAlgn val="ctr"/>
        <c:lblOffset val="100"/>
        <c:noMultiLvlLbl val="0"/>
      </c:catAx>
      <c:valAx>
        <c:axId val="56270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0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14.762805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99928"/>
        <c:axId val="558492480"/>
      </c:barChart>
      <c:catAx>
        <c:axId val="55849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92480"/>
        <c:crosses val="autoZero"/>
        <c:auto val="1"/>
        <c:lblAlgn val="ctr"/>
        <c:lblOffset val="100"/>
        <c:noMultiLvlLbl val="0"/>
      </c:catAx>
      <c:valAx>
        <c:axId val="55849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9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9938.2139999999999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98976"/>
        <c:axId val="562699368"/>
      </c:barChart>
      <c:catAx>
        <c:axId val="56269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699368"/>
        <c:crosses val="autoZero"/>
        <c:auto val="1"/>
        <c:lblAlgn val="ctr"/>
        <c:lblOffset val="100"/>
        <c:noMultiLvlLbl val="0"/>
      </c:catAx>
      <c:valAx>
        <c:axId val="56269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29.761990000000001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04072"/>
        <c:axId val="562700152"/>
      </c:barChart>
      <c:catAx>
        <c:axId val="56270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00152"/>
        <c:crosses val="autoZero"/>
        <c:auto val="1"/>
        <c:lblAlgn val="ctr"/>
        <c:lblOffset val="100"/>
        <c:noMultiLvlLbl val="0"/>
      </c:catAx>
      <c:valAx>
        <c:axId val="56270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0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6.4294909999999996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697408"/>
        <c:axId val="562700936"/>
      </c:barChart>
      <c:catAx>
        <c:axId val="5626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00936"/>
        <c:crosses val="autoZero"/>
        <c:auto val="1"/>
        <c:lblAlgn val="ctr"/>
        <c:lblOffset val="100"/>
        <c:noMultiLvlLbl val="0"/>
      </c:catAx>
      <c:valAx>
        <c:axId val="56270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6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385.00792999999999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94048"/>
        <c:axId val="262957616"/>
      </c:barChart>
      <c:catAx>
        <c:axId val="55849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957616"/>
        <c:crosses val="autoZero"/>
        <c:auto val="1"/>
        <c:lblAlgn val="ctr"/>
        <c:lblOffset val="100"/>
        <c:noMultiLvlLbl val="0"/>
      </c:catAx>
      <c:valAx>
        <c:axId val="26295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9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3.2038579999999999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959576"/>
        <c:axId val="810277616"/>
      </c:barChart>
      <c:catAx>
        <c:axId val="262959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277616"/>
        <c:crosses val="autoZero"/>
        <c:auto val="1"/>
        <c:lblAlgn val="ctr"/>
        <c:lblOffset val="100"/>
        <c:noMultiLvlLbl val="0"/>
      </c:catAx>
      <c:valAx>
        <c:axId val="81027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95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33.732439999999997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278008"/>
        <c:axId val="810275656"/>
      </c:barChart>
      <c:catAx>
        <c:axId val="81027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275656"/>
        <c:crosses val="autoZero"/>
        <c:auto val="1"/>
        <c:lblAlgn val="ctr"/>
        <c:lblOffset val="100"/>
        <c:noMultiLvlLbl val="0"/>
      </c:catAx>
      <c:valAx>
        <c:axId val="810275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27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6.4294909999999996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278400"/>
        <c:axId val="810277224"/>
      </c:barChart>
      <c:catAx>
        <c:axId val="81027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277224"/>
        <c:crosses val="autoZero"/>
        <c:auto val="1"/>
        <c:lblAlgn val="ctr"/>
        <c:lblOffset val="100"/>
        <c:noMultiLvlLbl val="0"/>
      </c:catAx>
      <c:valAx>
        <c:axId val="81027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2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1054.7561000000001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276832"/>
        <c:axId val="810274872"/>
      </c:barChart>
      <c:catAx>
        <c:axId val="81027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274872"/>
        <c:crosses val="autoZero"/>
        <c:auto val="1"/>
        <c:lblAlgn val="ctr"/>
        <c:lblOffset val="100"/>
        <c:noMultiLvlLbl val="0"/>
      </c:catAx>
      <c:valAx>
        <c:axId val="81027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2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25.467466000000002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93656"/>
        <c:axId val="558495616"/>
      </c:barChart>
      <c:catAx>
        <c:axId val="55849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95616"/>
        <c:crosses val="autoZero"/>
        <c:auto val="1"/>
        <c:lblAlgn val="ctr"/>
        <c:lblOffset val="100"/>
        <c:noMultiLvlLbl val="0"/>
      </c:catAx>
      <c:valAx>
        <c:axId val="55849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9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김용식, ID : H2300019)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06월 22일 13:17:22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3882.9555999999998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166.71404000000001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42.238425999999997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63.89</v>
      </c>
      <c r="G8" s="59">
        <f>'DRIs DATA 입력'!G8</f>
        <v>12.688000000000001</v>
      </c>
      <c r="H8" s="59">
        <f>'DRIs DATA 입력'!H8</f>
        <v>23.420999999999999</v>
      </c>
      <c r="I8" s="46"/>
      <c r="J8" s="59" t="s">
        <v>216</v>
      </c>
      <c r="K8" s="59">
        <f>'DRIs DATA 입력'!K8</f>
        <v>8.1470000000000002</v>
      </c>
      <c r="L8" s="59">
        <f>'DRIs DATA 입력'!L8</f>
        <v>14.382999999999999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1036.8368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36.252144000000001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14.762805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385.00792999999999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146.30365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3.6454477000000001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3.2038579999999999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33.732439999999997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6.4294909999999996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1054.7561000000001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25.467466000000002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4.8144711999999998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3.0327885000000001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988.3741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2492.5234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9938.2139999999999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5146.8852999999999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205.12624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216.53299000000001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29.761990000000001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24.278884999999999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1131.7628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5.8459178000000001E-2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5.6615180000000001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560.50554999999997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226.74764999999999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2" sqref="I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323</v>
      </c>
      <c r="G1" s="62" t="s">
        <v>278</v>
      </c>
      <c r="H1" s="61" t="s">
        <v>324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325</v>
      </c>
      <c r="F4" s="70"/>
      <c r="G4" s="70"/>
      <c r="H4" s="71"/>
      <c r="J4" s="69" t="s">
        <v>326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327</v>
      </c>
      <c r="G5" s="65" t="s">
        <v>284</v>
      </c>
      <c r="H5" s="65" t="s">
        <v>328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329</v>
      </c>
      <c r="X5" s="65" t="s">
        <v>289</v>
      </c>
      <c r="Y5" s="65" t="s">
        <v>290</v>
      </c>
      <c r="Z5" s="65" t="s">
        <v>283</v>
      </c>
    </row>
    <row r="6" spans="1:27" x14ac:dyDescent="0.3">
      <c r="A6" s="65" t="s">
        <v>280</v>
      </c>
      <c r="B6" s="65">
        <v>2000</v>
      </c>
      <c r="C6" s="65">
        <v>3882.9555999999998</v>
      </c>
      <c r="E6" s="65" t="s">
        <v>291</v>
      </c>
      <c r="F6" s="65">
        <v>55</v>
      </c>
      <c r="G6" s="65">
        <v>15</v>
      </c>
      <c r="H6" s="65">
        <v>7</v>
      </c>
      <c r="J6" s="65" t="s">
        <v>330</v>
      </c>
      <c r="K6" s="65">
        <v>0.1</v>
      </c>
      <c r="L6" s="65">
        <v>4</v>
      </c>
      <c r="N6" s="65" t="s">
        <v>292</v>
      </c>
      <c r="O6" s="65">
        <v>45</v>
      </c>
      <c r="P6" s="65">
        <v>55</v>
      </c>
      <c r="Q6" s="65">
        <v>0</v>
      </c>
      <c r="R6" s="65">
        <v>0</v>
      </c>
      <c r="S6" s="65">
        <v>166.71404000000001</v>
      </c>
      <c r="U6" s="65" t="s">
        <v>331</v>
      </c>
      <c r="V6" s="65">
        <v>0</v>
      </c>
      <c r="W6" s="65">
        <v>0</v>
      </c>
      <c r="X6" s="65">
        <v>25</v>
      </c>
      <c r="Y6" s="65">
        <v>0</v>
      </c>
      <c r="Z6" s="65">
        <v>42.238425999999997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332</v>
      </c>
      <c r="K7" s="65">
        <v>1</v>
      </c>
      <c r="L7" s="65">
        <v>10</v>
      </c>
    </row>
    <row r="8" spans="1:27" x14ac:dyDescent="0.3">
      <c r="E8" s="65" t="s">
        <v>294</v>
      </c>
      <c r="F8" s="65">
        <v>63.89</v>
      </c>
      <c r="G8" s="65">
        <v>12.688000000000001</v>
      </c>
      <c r="H8" s="65">
        <v>23.420999999999999</v>
      </c>
      <c r="J8" s="65" t="s">
        <v>294</v>
      </c>
      <c r="K8" s="65">
        <v>8.1470000000000002</v>
      </c>
      <c r="L8" s="65">
        <v>14.382999999999999</v>
      </c>
    </row>
    <row r="13" spans="1:27" x14ac:dyDescent="0.3">
      <c r="A13" s="66" t="s">
        <v>295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333</v>
      </c>
      <c r="B14" s="67"/>
      <c r="C14" s="67"/>
      <c r="D14" s="67"/>
      <c r="E14" s="67"/>
      <c r="F14" s="67"/>
      <c r="H14" s="67" t="s">
        <v>296</v>
      </c>
      <c r="I14" s="67"/>
      <c r="J14" s="67"/>
      <c r="K14" s="67"/>
      <c r="L14" s="67"/>
      <c r="M14" s="67"/>
      <c r="O14" s="67" t="s">
        <v>297</v>
      </c>
      <c r="P14" s="67"/>
      <c r="Q14" s="67"/>
      <c r="R14" s="67"/>
      <c r="S14" s="67"/>
      <c r="T14" s="67"/>
      <c r="V14" s="67" t="s">
        <v>334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335</v>
      </c>
      <c r="C15" s="65" t="s">
        <v>288</v>
      </c>
      <c r="D15" s="65" t="s">
        <v>289</v>
      </c>
      <c r="E15" s="65" t="s">
        <v>336</v>
      </c>
      <c r="F15" s="65" t="s">
        <v>283</v>
      </c>
      <c r="H15" s="65"/>
      <c r="I15" s="65" t="s">
        <v>287</v>
      </c>
      <c r="J15" s="65" t="s">
        <v>288</v>
      </c>
      <c r="K15" s="65" t="s">
        <v>337</v>
      </c>
      <c r="L15" s="65" t="s">
        <v>290</v>
      </c>
      <c r="M15" s="65" t="s">
        <v>338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339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3">
      <c r="A16" s="65" t="s">
        <v>298</v>
      </c>
      <c r="B16" s="65">
        <v>500</v>
      </c>
      <c r="C16" s="65">
        <v>700</v>
      </c>
      <c r="D16" s="65">
        <v>0</v>
      </c>
      <c r="E16" s="65">
        <v>3000</v>
      </c>
      <c r="F16" s="65">
        <v>1036.8368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36.252144000000001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14.762805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385.00792999999999</v>
      </c>
    </row>
    <row r="23" spans="1:62" x14ac:dyDescent="0.3">
      <c r="A23" s="66" t="s">
        <v>340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299</v>
      </c>
      <c r="B24" s="67"/>
      <c r="C24" s="67"/>
      <c r="D24" s="67"/>
      <c r="E24" s="67"/>
      <c r="F24" s="67"/>
      <c r="H24" s="67" t="s">
        <v>300</v>
      </c>
      <c r="I24" s="67"/>
      <c r="J24" s="67"/>
      <c r="K24" s="67"/>
      <c r="L24" s="67"/>
      <c r="M24" s="67"/>
      <c r="O24" s="67" t="s">
        <v>301</v>
      </c>
      <c r="P24" s="67"/>
      <c r="Q24" s="67"/>
      <c r="R24" s="67"/>
      <c r="S24" s="67"/>
      <c r="T24" s="67"/>
      <c r="V24" s="67" t="s">
        <v>341</v>
      </c>
      <c r="W24" s="67"/>
      <c r="X24" s="67"/>
      <c r="Y24" s="67"/>
      <c r="Z24" s="67"/>
      <c r="AA24" s="67"/>
      <c r="AC24" s="67" t="s">
        <v>342</v>
      </c>
      <c r="AD24" s="67"/>
      <c r="AE24" s="67"/>
      <c r="AF24" s="67"/>
      <c r="AG24" s="67"/>
      <c r="AH24" s="67"/>
      <c r="AJ24" s="67" t="s">
        <v>302</v>
      </c>
      <c r="AK24" s="67"/>
      <c r="AL24" s="67"/>
      <c r="AM24" s="67"/>
      <c r="AN24" s="67"/>
      <c r="AO24" s="67"/>
      <c r="AQ24" s="67" t="s">
        <v>303</v>
      </c>
      <c r="AR24" s="67"/>
      <c r="AS24" s="67"/>
      <c r="AT24" s="67"/>
      <c r="AU24" s="67"/>
      <c r="AV24" s="67"/>
      <c r="AX24" s="67" t="s">
        <v>304</v>
      </c>
      <c r="AY24" s="67"/>
      <c r="AZ24" s="67"/>
      <c r="BA24" s="67"/>
      <c r="BB24" s="67"/>
      <c r="BC24" s="67"/>
      <c r="BE24" s="67" t="s">
        <v>305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329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343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343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339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146.30365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3.6454477000000001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3.2038579999999999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33.732439999999997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6.4294909999999996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1054.7561000000001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25.467466000000002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4.8144711999999998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3.0327885000000001</v>
      </c>
    </row>
    <row r="33" spans="1:68" x14ac:dyDescent="0.3">
      <c r="A33" s="66" t="s">
        <v>307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308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309</v>
      </c>
      <c r="W34" s="67"/>
      <c r="X34" s="67"/>
      <c r="Y34" s="67"/>
      <c r="Z34" s="67"/>
      <c r="AA34" s="67"/>
      <c r="AC34" s="67" t="s">
        <v>310</v>
      </c>
      <c r="AD34" s="67"/>
      <c r="AE34" s="67"/>
      <c r="AF34" s="67"/>
      <c r="AG34" s="67"/>
      <c r="AH34" s="67"/>
      <c r="AJ34" s="67" t="s">
        <v>311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288</v>
      </c>
      <c r="D35" s="65" t="s">
        <v>289</v>
      </c>
      <c r="E35" s="65" t="s">
        <v>336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344</v>
      </c>
      <c r="Q35" s="65" t="s">
        <v>288</v>
      </c>
      <c r="R35" s="65" t="s">
        <v>337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329</v>
      </c>
      <c r="AM35" s="65" t="s">
        <v>289</v>
      </c>
      <c r="AN35" s="65" t="s">
        <v>290</v>
      </c>
      <c r="AO35" s="65" t="s">
        <v>283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988.3741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2492.5234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9938.2139999999999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5146.8852999999999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205.12624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216.53299000000001</v>
      </c>
    </row>
    <row r="43" spans="1:68" x14ac:dyDescent="0.3">
      <c r="A43" s="66" t="s">
        <v>345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312</v>
      </c>
      <c r="B44" s="67"/>
      <c r="C44" s="67"/>
      <c r="D44" s="67"/>
      <c r="E44" s="67"/>
      <c r="F44" s="67"/>
      <c r="H44" s="67" t="s">
        <v>313</v>
      </c>
      <c r="I44" s="67"/>
      <c r="J44" s="67"/>
      <c r="K44" s="67"/>
      <c r="L44" s="67"/>
      <c r="M44" s="67"/>
      <c r="O44" s="67" t="s">
        <v>314</v>
      </c>
      <c r="P44" s="67"/>
      <c r="Q44" s="67"/>
      <c r="R44" s="67"/>
      <c r="S44" s="67"/>
      <c r="T44" s="67"/>
      <c r="V44" s="67" t="s">
        <v>315</v>
      </c>
      <c r="W44" s="67"/>
      <c r="X44" s="67"/>
      <c r="Y44" s="67"/>
      <c r="Z44" s="67"/>
      <c r="AA44" s="67"/>
      <c r="AC44" s="67" t="s">
        <v>316</v>
      </c>
      <c r="AD44" s="67"/>
      <c r="AE44" s="67"/>
      <c r="AF44" s="67"/>
      <c r="AG44" s="67"/>
      <c r="AH44" s="67"/>
      <c r="AJ44" s="67" t="s">
        <v>317</v>
      </c>
      <c r="AK44" s="67"/>
      <c r="AL44" s="67"/>
      <c r="AM44" s="67"/>
      <c r="AN44" s="67"/>
      <c r="AO44" s="67"/>
      <c r="AQ44" s="67" t="s">
        <v>318</v>
      </c>
      <c r="AR44" s="67"/>
      <c r="AS44" s="67"/>
      <c r="AT44" s="67"/>
      <c r="AU44" s="67"/>
      <c r="AV44" s="67"/>
      <c r="AX44" s="67" t="s">
        <v>346</v>
      </c>
      <c r="AY44" s="67"/>
      <c r="AZ44" s="67"/>
      <c r="BA44" s="67"/>
      <c r="BB44" s="67"/>
      <c r="BC44" s="67"/>
      <c r="BE44" s="67" t="s">
        <v>319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338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336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347</v>
      </c>
      <c r="AU45" s="65" t="s">
        <v>290</v>
      </c>
      <c r="AV45" s="65" t="s">
        <v>283</v>
      </c>
      <c r="AX45" s="65"/>
      <c r="AY45" s="65" t="s">
        <v>287</v>
      </c>
      <c r="AZ45" s="65" t="s">
        <v>329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329</v>
      </c>
      <c r="BH45" s="65" t="s">
        <v>289</v>
      </c>
      <c r="BI45" s="65" t="s">
        <v>290</v>
      </c>
      <c r="BJ45" s="65" t="s">
        <v>283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29.761990000000001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24.278884999999999</v>
      </c>
      <c r="O46" s="65" t="s">
        <v>348</v>
      </c>
      <c r="P46" s="65">
        <v>600</v>
      </c>
      <c r="Q46" s="65">
        <v>800</v>
      </c>
      <c r="R46" s="65">
        <v>0</v>
      </c>
      <c r="S46" s="65">
        <v>10000</v>
      </c>
      <c r="T46" s="65">
        <v>1131.7628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5.8459178000000001E-2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5.6615180000000001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560.50554999999997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226.74764999999999</v>
      </c>
      <c r="AX46" s="65" t="s">
        <v>349</v>
      </c>
      <c r="AY46" s="65"/>
      <c r="AZ46" s="65"/>
      <c r="BA46" s="65"/>
      <c r="BB46" s="65"/>
      <c r="BC46" s="65"/>
      <c r="BE46" s="65" t="s">
        <v>320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9" sqref="I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321</v>
      </c>
      <c r="B2" s="61" t="s">
        <v>322</v>
      </c>
      <c r="C2" s="61" t="s">
        <v>276</v>
      </c>
      <c r="D2" s="61">
        <v>69</v>
      </c>
      <c r="E2" s="61">
        <v>3882.9555999999998</v>
      </c>
      <c r="F2" s="61">
        <v>454.77839999999998</v>
      </c>
      <c r="G2" s="61">
        <v>90.317154000000002</v>
      </c>
      <c r="H2" s="61">
        <v>28.610061999999999</v>
      </c>
      <c r="I2" s="61">
        <v>61.707092000000003</v>
      </c>
      <c r="J2" s="61">
        <v>166.71404000000001</v>
      </c>
      <c r="K2" s="61">
        <v>62.744995000000003</v>
      </c>
      <c r="L2" s="61">
        <v>103.96904000000001</v>
      </c>
      <c r="M2" s="61">
        <v>42.238425999999997</v>
      </c>
      <c r="N2" s="61">
        <v>3.5608974</v>
      </c>
      <c r="O2" s="61">
        <v>20.255447</v>
      </c>
      <c r="P2" s="61">
        <v>2042.0364999999999</v>
      </c>
      <c r="Q2" s="61">
        <v>44.456130000000002</v>
      </c>
      <c r="R2" s="61">
        <v>1036.8368</v>
      </c>
      <c r="S2" s="61">
        <v>249.53122999999999</v>
      </c>
      <c r="T2" s="61">
        <v>9447.6669999999995</v>
      </c>
      <c r="U2" s="61">
        <v>14.762805</v>
      </c>
      <c r="V2" s="61">
        <v>36.252144000000001</v>
      </c>
      <c r="W2" s="61">
        <v>385.00792999999999</v>
      </c>
      <c r="X2" s="61">
        <v>146.30365</v>
      </c>
      <c r="Y2" s="61">
        <v>3.6454477000000001</v>
      </c>
      <c r="Z2" s="61">
        <v>3.2038579999999999</v>
      </c>
      <c r="AA2" s="61">
        <v>33.732439999999997</v>
      </c>
      <c r="AB2" s="61">
        <v>6.4294909999999996</v>
      </c>
      <c r="AC2" s="61">
        <v>1054.7561000000001</v>
      </c>
      <c r="AD2" s="61">
        <v>25.467466000000002</v>
      </c>
      <c r="AE2" s="61">
        <v>4.8144711999999998</v>
      </c>
      <c r="AF2" s="61">
        <v>3.0327885000000001</v>
      </c>
      <c r="AG2" s="61">
        <v>988.3741</v>
      </c>
      <c r="AH2" s="61">
        <v>478.91876000000002</v>
      </c>
      <c r="AI2" s="61">
        <v>509.45530000000002</v>
      </c>
      <c r="AJ2" s="61">
        <v>2492.5234</v>
      </c>
      <c r="AK2" s="61">
        <v>9938.2139999999999</v>
      </c>
      <c r="AL2" s="61">
        <v>205.12624</v>
      </c>
      <c r="AM2" s="61">
        <v>5146.8852999999999</v>
      </c>
      <c r="AN2" s="61">
        <v>216.53299000000001</v>
      </c>
      <c r="AO2" s="61">
        <v>29.761990000000001</v>
      </c>
      <c r="AP2" s="61">
        <v>16.930112999999999</v>
      </c>
      <c r="AQ2" s="61">
        <v>12.831877</v>
      </c>
      <c r="AR2" s="61">
        <v>24.278884999999999</v>
      </c>
      <c r="AS2" s="61">
        <v>1131.7628</v>
      </c>
      <c r="AT2" s="61">
        <v>5.8459178000000001E-2</v>
      </c>
      <c r="AU2" s="61">
        <v>5.6615180000000001</v>
      </c>
      <c r="AV2" s="61">
        <v>560.50554999999997</v>
      </c>
      <c r="AW2" s="61">
        <v>226.74764999999999</v>
      </c>
      <c r="AX2" s="61">
        <v>0.23912555999999999</v>
      </c>
      <c r="AY2" s="61">
        <v>3.029204</v>
      </c>
      <c r="AZ2" s="61">
        <v>821.14850000000001</v>
      </c>
      <c r="BA2" s="61">
        <v>104.03660600000001</v>
      </c>
      <c r="BB2" s="61">
        <v>33.646296999999997</v>
      </c>
      <c r="BC2" s="61">
        <v>41.009166999999998</v>
      </c>
      <c r="BD2" s="61">
        <v>29.362085</v>
      </c>
      <c r="BE2" s="61">
        <v>3.158725</v>
      </c>
      <c r="BF2" s="61">
        <v>6.9862102999999998</v>
      </c>
      <c r="BG2" s="61">
        <v>1.3877448000000001E-2</v>
      </c>
      <c r="BH2" s="61">
        <v>1.8856814E-2</v>
      </c>
      <c r="BI2" s="61">
        <v>1.3620323E-2</v>
      </c>
      <c r="BJ2" s="61">
        <v>8.7412959999999998E-2</v>
      </c>
      <c r="BK2" s="61">
        <v>1.067496E-3</v>
      </c>
      <c r="BL2" s="61">
        <v>0.39041083999999998</v>
      </c>
      <c r="BM2" s="61">
        <v>8.5325810000000004</v>
      </c>
      <c r="BN2" s="61">
        <v>1.5455668</v>
      </c>
      <c r="BO2" s="61">
        <v>120.44677</v>
      </c>
      <c r="BP2" s="61">
        <v>22.732250000000001</v>
      </c>
      <c r="BQ2" s="61">
        <v>38.146183000000001</v>
      </c>
      <c r="BR2" s="61">
        <v>147.11002999999999</v>
      </c>
      <c r="BS2" s="61">
        <v>58.447273000000003</v>
      </c>
      <c r="BT2" s="61">
        <v>19.707598000000001</v>
      </c>
      <c r="BU2" s="61">
        <v>1.3233620999999999E-2</v>
      </c>
      <c r="BV2" s="61">
        <v>0.36378319999999997</v>
      </c>
      <c r="BW2" s="61">
        <v>1.4463189999999999</v>
      </c>
      <c r="BX2" s="61">
        <v>4.3080270000000001</v>
      </c>
      <c r="BY2" s="61">
        <v>0.41251194000000002</v>
      </c>
      <c r="BZ2" s="61">
        <v>4.1494973000000002E-4</v>
      </c>
      <c r="CA2" s="61">
        <v>2.6230310999999999</v>
      </c>
      <c r="CB2" s="61">
        <v>0.18509296</v>
      </c>
      <c r="CC2" s="61">
        <v>0.56408983000000001</v>
      </c>
      <c r="CD2" s="61">
        <v>6.8506689999999999</v>
      </c>
      <c r="CE2" s="61">
        <v>5.5112111999999998E-2</v>
      </c>
      <c r="CF2" s="61">
        <v>2.1859109999999999</v>
      </c>
      <c r="CG2" s="61">
        <v>0</v>
      </c>
      <c r="CH2" s="61">
        <v>0.17099323999999999</v>
      </c>
      <c r="CI2" s="61">
        <v>6.3708406000000002E-3</v>
      </c>
      <c r="CJ2" s="61">
        <v>14.720152000000001</v>
      </c>
      <c r="CK2" s="61">
        <v>1.5081466999999999E-2</v>
      </c>
      <c r="CL2" s="61">
        <v>0.97243389999999996</v>
      </c>
      <c r="CM2" s="61">
        <v>7.8779507000000004</v>
      </c>
      <c r="CN2" s="61">
        <v>5556.6045000000004</v>
      </c>
      <c r="CO2" s="61">
        <v>9462.5450000000001</v>
      </c>
      <c r="CP2" s="61">
        <v>6928.1206000000002</v>
      </c>
      <c r="CQ2" s="61">
        <v>2422.8008</v>
      </c>
      <c r="CR2" s="61">
        <v>1151.1747</v>
      </c>
      <c r="CS2" s="61">
        <v>991.44994999999994</v>
      </c>
      <c r="CT2" s="61">
        <v>5251.4849999999997</v>
      </c>
      <c r="CU2" s="61">
        <v>3453.7494999999999</v>
      </c>
      <c r="CV2" s="61">
        <v>2828.6347999999998</v>
      </c>
      <c r="CW2" s="61">
        <v>4079.3235</v>
      </c>
      <c r="CX2" s="61">
        <v>1141.1202000000001</v>
      </c>
      <c r="CY2" s="61">
        <v>6866.2866000000004</v>
      </c>
      <c r="CZ2" s="61">
        <v>3784.1318000000001</v>
      </c>
      <c r="DA2" s="61">
        <v>8121.6587</v>
      </c>
      <c r="DB2" s="61">
        <v>7873.5986000000003</v>
      </c>
      <c r="DC2" s="61">
        <v>11059.25</v>
      </c>
      <c r="DD2" s="61">
        <v>17931.967000000001</v>
      </c>
      <c r="DE2" s="61">
        <v>4798.1494000000002</v>
      </c>
      <c r="DF2" s="61">
        <v>7539.848</v>
      </c>
      <c r="DG2" s="61">
        <v>4210.6009999999997</v>
      </c>
      <c r="DH2" s="61">
        <v>439.92507999999998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104.03660600000001</v>
      </c>
      <c r="B6">
        <f>BB2</f>
        <v>33.646296999999997</v>
      </c>
      <c r="C6">
        <f>BC2</f>
        <v>41.009166999999998</v>
      </c>
      <c r="D6">
        <f>BD2</f>
        <v>29.362085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N28" sqref="N2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19308</v>
      </c>
      <c r="C2" s="56">
        <f ca="1">YEAR(TODAY())-YEAR(B2)+IF(TODAY()&gt;=DATE(YEAR(TODAY()),MONTH(B2),DAY(B2)),0,-1)</f>
        <v>69</v>
      </c>
      <c r="E2" s="52">
        <v>168</v>
      </c>
      <c r="F2" s="53" t="s">
        <v>39</v>
      </c>
      <c r="G2" s="52">
        <v>75.900000000000006</v>
      </c>
      <c r="H2" s="51" t="s">
        <v>41</v>
      </c>
      <c r="I2" s="72">
        <f>ROUND(G3/E3^2,1)</f>
        <v>26.9</v>
      </c>
    </row>
    <row r="3" spans="1:9" x14ac:dyDescent="0.3">
      <c r="E3" s="51">
        <f>E2/100</f>
        <v>1.68</v>
      </c>
      <c r="F3" s="51" t="s">
        <v>40</v>
      </c>
      <c r="G3" s="51">
        <f>G2</f>
        <v>75.900000000000006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김용식, ID : H2300019)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06월 22일 13:17:22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9" sqref="Z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44733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69</v>
      </c>
      <c r="G12" s="94"/>
      <c r="H12" s="94"/>
      <c r="I12" s="94"/>
      <c r="K12" s="123">
        <f>'개인정보 및 신체계측 입력'!E2</f>
        <v>168</v>
      </c>
      <c r="L12" s="124"/>
      <c r="M12" s="117">
        <f>'개인정보 및 신체계측 입력'!G2</f>
        <v>75.900000000000006</v>
      </c>
      <c r="N12" s="118"/>
      <c r="O12" s="113" t="s">
        <v>271</v>
      </c>
      <c r="P12" s="107"/>
      <c r="Q12" s="90">
        <f>'개인정보 및 신체계측 입력'!I2</f>
        <v>26.9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김용식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63.89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12.688000000000001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23.420999999999999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14.4</v>
      </c>
      <c r="L72" s="36" t="s">
        <v>53</v>
      </c>
      <c r="M72" s="36">
        <f>ROUND('DRIs DATA'!K8,1)</f>
        <v>8.1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138.24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302.10000000000002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146.30000000000001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428.63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123.55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662.55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297.62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2022-06-22T04:20:36Z</dcterms:modified>
</cp:coreProperties>
</file>