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<sst xmlns="http://schemas.openxmlformats.org/spreadsheetml/2006/main" count="692" uniqueCount="364">
  <si>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</si>
  <si>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</si>
  <si>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</si>
  <si>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</si>
  <si>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</si>
  <si>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</si>
  <si>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</si>
  <si>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</si>
  <si>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</si>
  <si>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</si>
  <si>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</si>
  <si>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</si>
  <si>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</si>
  <si>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</si>
  <si>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</si>
  <si>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</si>
  <si>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</si>
  <si>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</si>
  <si>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</si>
  <si>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</si>
  <si>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</si>
  <si>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</si>
  <si>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</si>
  <si>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</si>
  <si>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</si>
  <si>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</si>
  <si>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</si>
  <si>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</si>
  <si>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</si>
  <si>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</si>
  <si>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</si>
  <si>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</si>
  <si>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</si>
  <si>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</si>
  <si>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</si>
  <si>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</si>
  <si>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</si>
  <si>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</si>
  <si>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</si>
  <si>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</si>
  <si>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</si>
  <si>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</si>
  <si>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</si>
  <si>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</si>
  <si>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</si>
  <si>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</si>
  <si>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</si>
  <si>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</si>
  <si>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</si>
  <si>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</si>
  <si>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</si>
  <si>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</si>
  <si>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</si>
  <si>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</si>
  <si>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</si>
  <si>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</si>
  <si>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</si>
  <si>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</si>
  <si>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</si>
  <si>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</si>
  <si>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</si>
  <si>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</si>
  <si>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</si>
  <si>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</si>
  <si>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</si>
  <si>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</si>
  <si>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</si>
  <si>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</si>
  <si>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</si>
  <si>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</si>
  <si>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</si>
  <si>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</si>
  <si>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</si>
  <si>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</si>
  <si>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</si>
  <si>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</si>
  <si>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</si>
  <si>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</si>
  <si>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</si>
  <si>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</si>
  <si>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</si>
  <si>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</si>
  <si>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</si>
  <si>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</si>
  <si>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</si>
  <si>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</si>
  <si>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</si>
  <si>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</si>
  <si>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</si>
  <si>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</si>
  <si>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</si>
  <si>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</si>
  <si>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</si>
  <si>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</si>
  <si>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</si>
  <si>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</si>
  <si>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</si>
  <si>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</si>
  <si>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</si>
  <si>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</si>
  <si>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</si>
  <si>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</si>
  <si>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</si>
  <si>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</si>
  <si>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</si>
  <si>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</si>
  <si>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</si>
  <si>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</si>
  <si>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</si>
  <si>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</si>
  <si>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</si>
  <si>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</si>
  <si>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</si>
  <si>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</si>
  <si>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</si>
  <si>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</si>
  <si>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</si>
  <si>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</si>
  <si>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</si>
  <si>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</si>
  <si>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</si>
  <si>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</si>
  <si>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</si>
  <si>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</si>
  <si>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</si>
  <si>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</si>
  <si>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</si>
  <si>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</si>
  <si>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</si>
  <si>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</si>
  <si>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</si>
  <si>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</si>
  <si>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</si>
  <si>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</si>
  <si>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</si>
  <si>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</si>
  <si>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</si>
  <si>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</si>
  <si>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</si>
  <si>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</si>
  <si>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</si>
  <si>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</si>
  <si>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</si>
  <si>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</si>
  <si>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</si>
  <si>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</si>
  <si>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</si>
  <si>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</si>
  <si>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</si>
  <si>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</si>
  <si>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</si>
  <si>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</si>
  <si>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</si>
  <si>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</si>
  <si>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</si>
  <si>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</si>
  <si>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</si>
  <si>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</si>
  <si>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</si>
  <si>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</si>
  <si>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</si>
  <si>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</si>
  <si>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</si>
  <si>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</si>
  <si>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</si>
  <si>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</si>
  <si>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</si>
  <si>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</si>
  <si>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</si>
  <si>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</si>
  <si>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</si>
  <si>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</si>
  <si>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</si>
  <si>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</si>
  <si>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</si>
  <si>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</si>
  <si>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</si>
  <si>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</si>
  <si>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</si>
  <si>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</si>
  <si>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</si>
  <si>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</si>
  <si>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</si>
  <si>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</si>
  <si>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</si>
  <si>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</si>
  <si>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</si>
  <si>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</si>
  <si>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</si>
  <si>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</si>
  <si>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</si>
  <si>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</si>
  <si>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</si>
  <si>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</si>
  <si>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</si>
  <si>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</si>
  <si>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</si>
  <si>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</si>
  <si>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</si>
  <si>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</si>
  <si>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</si>
  <si>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</si>
  <si>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</si>
  <si>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</si>
  <si>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</si>
  <si>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</si>
  <si>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</si>
  <si>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</si>
  <si>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</si>
  <si>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</si>
  <si>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</si>
  <si>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</si>
  <si>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</si>
  <si>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</si>
  <si>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</si>
  <si>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</si>
  <si>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</si>
  <si>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</si>
  <si>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</si>
  <si>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</si>
  <si>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</si>
  <si>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</si>
  <si>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</si>
  <si>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</si>
  <si>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</si>
  <si>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</si>
  <si>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</si>
  <si>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</si>
  <si>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</si>
  <si>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</si>
  <si>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</si>
  <si>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</si>
  <si>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</si>
  <si>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</si>
  <si>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</si>
  <si>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</si>
  <si>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</si>
  <si>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</si>
  <si>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</si>
  <si>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</si>
  <si>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</si>
  <si>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</si>
  <si>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</si>
  <si>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</si>
  <si>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</si>
  <si>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</si>
  <si>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</si>
  <si>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</si>
  <si>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</si>
  <si>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</si>
  <si>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</si>
  <si>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</si>
  <si>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</si>
  <si>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</si>
  <si>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</si>
  <si>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</si>
  <si>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</si>
  <si>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</si>
  <si>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</si>
  <si>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</si>
  <si>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</si>
  <si>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</si>
  <si>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</si>
  <si>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</si>
  <si>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</si>
  <si>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</si>
  <si>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</si>
  <si>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</si>
  <si>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</si>
  <si>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</si>
  <si>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</si>
  <si>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</si>
  <si>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</si>
  <si>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</si>
  <si>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</si>
  <si>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</si>
  <si>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</si>
  <si>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</si>
  <si>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</si>
  <si>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</si>
  <si>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</si>
  <si>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</si>
  <si>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적정비율(최대)</t>
    <phoneticPr fontId="1" type="noConversion"/>
  </si>
  <si>
    <t>티아민</t>
    <phoneticPr fontId="1" type="noConversion"/>
  </si>
  <si>
    <t>상한섭취량</t>
    <phoneticPr fontId="1" type="noConversion"/>
  </si>
  <si>
    <t>섭취비율</t>
    <phoneticPr fontId="1" type="noConversion"/>
  </si>
  <si>
    <t>비타민A(μg RAE/일)</t>
    <phoneticPr fontId="1" type="noConversion"/>
  </si>
  <si>
    <t>크롬</t>
    <phoneticPr fontId="1" type="noConversion"/>
  </si>
  <si>
    <t>열량영양소</t>
    <phoneticPr fontId="1" type="noConversion"/>
  </si>
  <si>
    <t>비타민C</t>
    <phoneticPr fontId="1" type="noConversion"/>
  </si>
  <si>
    <t>염소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</si>
  <si>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</si>
  <si>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</si>
  <si>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</si>
  <si>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</si>
  <si>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</si>
  <si>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</si>
  <si>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크롬(ug/일)</t>
    <phoneticPr fontId="1" type="noConversion"/>
  </si>
  <si>
    <t>니아신</t>
    <phoneticPr fontId="1" type="noConversion"/>
  </si>
  <si>
    <t>마그네슘</t>
    <phoneticPr fontId="1" type="noConversion"/>
  </si>
  <si>
    <t>요오드</t>
    <phoneticPr fontId="1" type="noConversion"/>
  </si>
  <si>
    <t>M</t>
  </si>
  <si>
    <t>다량영양소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</si>
  <si>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</si>
  <si>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</si>
  <si>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</si>
  <si>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</si>
  <si>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</si>
  <si>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</si>
  <si>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미량 무기질</t>
    <phoneticPr fontId="1" type="noConversion"/>
  </si>
  <si>
    <t>구리</t>
    <phoneticPr fontId="1" type="noConversion"/>
  </si>
  <si>
    <t>구리(ug/일)</t>
    <phoneticPr fontId="1" type="noConversion"/>
  </si>
  <si>
    <t>몰리브덴(ug/일)</t>
    <phoneticPr fontId="1" type="noConversion"/>
  </si>
  <si>
    <t>H2300022</t>
  </si>
  <si>
    <t>신권호</t>
  </si>
  <si>
    <t>정보</t>
    <phoneticPr fontId="1" type="noConversion"/>
  </si>
  <si>
    <t>(설문지 : FFQ 95문항 설문지, 사용자 : 신권호, ID : H2300022)</t>
  </si>
  <si>
    <t>2022년 07월 21일 14:40:22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</si>
  <si>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</si>
  <si>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</si>
  <si>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</si>
  <si>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</si>
  <si>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</si>
  <si>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</si>
  <si>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</si>
  <si>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</si>
  <si>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</si>
  <si>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</si>
  <si>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</si>
  <si>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</si>
  <si>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</si>
  <si>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</si>
  <si>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</si>
  <si>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</si>
  <si>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</si>
  <si>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</si>
  <si>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</si>
  <si>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</si>
  <si>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</si>
  <si>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</si>
  <si>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</si>
  <si>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</si>
  <si>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</si>
  <si>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</si>
  <si>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</si>
  <si>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</si>
  <si>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</si>
  <si>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</si>
  <si>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</si>
  <si>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</si>
  <si>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</si>
  <si>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</si>
  <si>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</si>
  <si>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</si>
  <si>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칼륨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</si>
  <si>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</si>
  <si>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</si>
  <si>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</si>
  <si>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</si>
  <si>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</si>
  <si>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</si>
  <si>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</si>
  <si>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권장섭취량</t>
    <phoneticPr fontId="1" type="noConversion"/>
  </si>
  <si>
    <t>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</si>
</sst>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106.60833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49400"/>
        <c:axId val="496050184"/>
      </c:barChart>
      <c:catAx>
        <c:axId val="49604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50184"/>
        <c:crosses val="autoZero"/>
        <c:auto val="1"/>
        <c:lblAlgn val="ctr"/>
        <c:lblOffset val="100"/>
        <c:noMultiLvlLbl val="0"/>
      </c:catAx>
      <c:valAx>
        <c:axId val="4960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4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2.8029578000000002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8960"/>
        <c:axId val="496931512"/>
      </c:barChart>
      <c:catAx>
        <c:axId val="4969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1512"/>
        <c:crosses val="autoZero"/>
        <c:auto val="1"/>
        <c:lblAlgn val="ctr"/>
        <c:lblOffset val="100"/>
        <c:noMultiLvlLbl val="0"/>
      </c:catAx>
      <c:valAx>
        <c:axId val="49693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1.4312072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6608"/>
        <c:axId val="496937000"/>
      </c:barChart>
      <c:catAx>
        <c:axId val="49693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7000"/>
        <c:crosses val="autoZero"/>
        <c:auto val="1"/>
        <c:lblAlgn val="ctr"/>
        <c:lblOffset val="100"/>
        <c:noMultiLvlLbl val="0"/>
      </c:catAx>
      <c:valAx>
        <c:axId val="4969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1762.4268999999999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2688"/>
        <c:axId val="496937392"/>
      </c:barChart>
      <c:catAx>
        <c:axId val="4969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7392"/>
        <c:crosses val="autoZero"/>
        <c:auto val="1"/>
        <c:lblAlgn val="ctr"/>
        <c:lblOffset val="100"/>
        <c:noMultiLvlLbl val="0"/>
      </c:catAx>
      <c:valAx>
        <c:axId val="4969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3944.0230000000001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51752"/>
        <c:axId val="496046264"/>
      </c:barChart>
      <c:catAx>
        <c:axId val="49605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46264"/>
        <c:crosses val="autoZero"/>
        <c:auto val="1"/>
        <c:lblAlgn val="ctr"/>
        <c:lblOffset val="100"/>
        <c:noMultiLvlLbl val="0"/>
      </c:catAx>
      <c:valAx>
        <c:axId val="496046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5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83.548964999999995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5528"/>
        <c:axId val="497135920"/>
      </c:barChart>
      <c:catAx>
        <c:axId val="49713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5920"/>
        <c:crosses val="autoZero"/>
        <c:auto val="1"/>
        <c:lblAlgn val="ctr"/>
        <c:lblOffset val="100"/>
        <c:noMultiLvlLbl val="0"/>
      </c:catAx>
      <c:valAx>
        <c:axId val="49713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158.82204999999999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1216"/>
        <c:axId val="497138272"/>
      </c:barChart>
      <c:catAx>
        <c:axId val="49713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8272"/>
        <c:crosses val="autoZero"/>
        <c:auto val="1"/>
        <c:lblAlgn val="ctr"/>
        <c:lblOffset val="100"/>
        <c:noMultiLvlLbl val="0"/>
      </c:catAx>
      <c:valAx>
        <c:axId val="49713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15.115427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3176"/>
        <c:axId val="497131608"/>
      </c:barChart>
      <c:catAx>
        <c:axId val="49713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1608"/>
        <c:crosses val="autoZero"/>
        <c:auto val="1"/>
        <c:lblAlgn val="ctr"/>
        <c:lblOffset val="100"/>
        <c:noMultiLvlLbl val="0"/>
      </c:catAx>
      <c:valAx>
        <c:axId val="49713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1940.3009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8664"/>
        <c:axId val="497136704"/>
      </c:barChart>
      <c:catAx>
        <c:axId val="49713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6704"/>
        <c:crosses val="autoZero"/>
        <c:auto val="1"/>
        <c:lblAlgn val="ctr"/>
        <c:lblOffset val="100"/>
        <c:noMultiLvlLbl val="0"/>
      </c:catAx>
      <c:valAx>
        <c:axId val="497136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0.19151348000000001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4352"/>
        <c:axId val="497137880"/>
      </c:barChart>
      <c:catAx>
        <c:axId val="4971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7880"/>
        <c:crosses val="autoZero"/>
        <c:auto val="1"/>
        <c:lblAlgn val="ctr"/>
        <c:lblOffset val="100"/>
        <c:noMultiLvlLbl val="0"/>
      </c:catAx>
      <c:valAx>
        <c:axId val="49713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4.8846498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2392"/>
        <c:axId val="497132784"/>
      </c:barChart>
      <c:catAx>
        <c:axId val="49713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2784"/>
        <c:crosses val="autoZero"/>
        <c:auto val="1"/>
        <c:lblAlgn val="ctr"/>
        <c:lblOffset val="100"/>
        <c:noMultiLvlLbl val="0"/>
      </c:catAx>
      <c:valAx>
        <c:axId val="49713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36.401943000000003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48616"/>
        <c:axId val="496047440"/>
      </c:barChart>
      <c:catAx>
        <c:axId val="4960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47440"/>
        <c:crosses val="autoZero"/>
        <c:auto val="1"/>
        <c:lblAlgn val="ctr"/>
        <c:lblOffset val="100"/>
        <c:noMultiLvlLbl val="0"/>
      </c:catAx>
      <c:valAx>
        <c:axId val="49604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4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196.50749999999999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4744"/>
        <c:axId val="497623848"/>
      </c:barChart>
      <c:catAx>
        <c:axId val="49713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3848"/>
        <c:crosses val="autoZero"/>
        <c:auto val="1"/>
        <c:lblAlgn val="ctr"/>
        <c:lblOffset val="100"/>
        <c:noMultiLvlLbl val="0"/>
      </c:catAx>
      <c:valAx>
        <c:axId val="49762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106.74644000000001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30512"/>
        <c:axId val="497630120"/>
      </c:barChart>
      <c:catAx>
        <c:axId val="49763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30120"/>
        <c:crosses val="autoZero"/>
        <c:auto val="1"/>
        <c:lblAlgn val="ctr"/>
        <c:lblOffset val="100"/>
        <c:noMultiLvlLbl val="0"/>
      </c:catAx>
      <c:valAx>
        <c:axId val="49763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3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3.395</c:v>
                </c:pt>
                <c:pt idx="1">
                  <c:v>7.9429999999999996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626200"/>
        <c:axId val="497623064"/>
      </c:barChart>
      <c:catAx>
        <c:axId val="49762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3064"/>
        <c:crosses val="autoZero"/>
        <c:auto val="1"/>
        <c:lblAlgn val="ctr"/>
        <c:lblOffset val="100"/>
        <c:noMultiLvlLbl val="0"/>
      </c:catAx>
      <c:valAx>
        <c:axId val="49762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11.546149</c:v>
                </c:pt>
                <c:pt idx="1">
                  <c:v>13.942550000000001</c:v>
                </c:pt>
                <c:pt idx="2">
                  <c:v>16.105422999999998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438.50546000000003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24240"/>
        <c:axId val="497627376"/>
      </c:barChart>
      <c:catAx>
        <c:axId val="49762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7376"/>
        <c:crosses val="autoZero"/>
        <c:auto val="1"/>
        <c:lblAlgn val="ctr"/>
        <c:lblOffset val="100"/>
        <c:noMultiLvlLbl val="0"/>
      </c:catAx>
      <c:valAx>
        <c:axId val="497627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20.752794000000002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24632"/>
        <c:axId val="497626984"/>
      </c:barChart>
      <c:catAx>
        <c:axId val="49762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6984"/>
        <c:crosses val="autoZero"/>
        <c:auto val="1"/>
        <c:lblAlgn val="ctr"/>
        <c:lblOffset val="100"/>
        <c:noMultiLvlLbl val="0"/>
      </c:catAx>
      <c:valAx>
        <c:axId val="49762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78.542000000000002</c:v>
                </c:pt>
                <c:pt idx="1">
                  <c:v>6.3630000000000004</c:v>
                </c:pt>
                <c:pt idx="2">
                  <c:v>15.095000000000001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7625416"/>
        <c:axId val="497627768"/>
      </c:barChart>
      <c:catAx>
        <c:axId val="49762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7768"/>
        <c:crosses val="autoZero"/>
        <c:auto val="1"/>
        <c:lblAlgn val="ctr"/>
        <c:lblOffset val="100"/>
        <c:noMultiLvlLbl val="0"/>
      </c:catAx>
      <c:valAx>
        <c:axId val="49762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3670.5277999999998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29336"/>
        <c:axId val="497625808"/>
      </c:barChart>
      <c:catAx>
        <c:axId val="49762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625808"/>
        <c:crosses val="autoZero"/>
        <c:auto val="1"/>
        <c:lblAlgn val="ctr"/>
        <c:lblOffset val="100"/>
        <c:noMultiLvlLbl val="0"/>
      </c:catAx>
      <c:valAx>
        <c:axId val="49762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2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123.204994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22072"/>
        <c:axId val="498325600"/>
      </c:barChart>
      <c:catAx>
        <c:axId val="49832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25600"/>
        <c:crosses val="autoZero"/>
        <c:auto val="1"/>
        <c:lblAlgn val="ctr"/>
        <c:lblOffset val="100"/>
        <c:noMultiLvlLbl val="0"/>
      </c:catAx>
      <c:valAx>
        <c:axId val="49832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2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569.65920000000006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18936"/>
        <c:axId val="498318544"/>
      </c:barChart>
      <c:catAx>
        <c:axId val="4983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18544"/>
        <c:crosses val="autoZero"/>
        <c:auto val="1"/>
        <c:lblAlgn val="ctr"/>
        <c:lblOffset val="100"/>
        <c:noMultiLvlLbl val="0"/>
      </c:catAx>
      <c:valAx>
        <c:axId val="49831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3.889364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45480"/>
        <c:axId val="496052928"/>
      </c:barChart>
      <c:catAx>
        <c:axId val="49604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52928"/>
        <c:crosses val="autoZero"/>
        <c:auto val="1"/>
        <c:lblAlgn val="ctr"/>
        <c:lblOffset val="100"/>
        <c:noMultiLvlLbl val="0"/>
      </c:catAx>
      <c:valAx>
        <c:axId val="49605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4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5064.0879999999997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22856"/>
        <c:axId val="498319720"/>
      </c:barChart>
      <c:catAx>
        <c:axId val="4983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19720"/>
        <c:crosses val="autoZero"/>
        <c:auto val="1"/>
        <c:lblAlgn val="ctr"/>
        <c:lblOffset val="100"/>
        <c:noMultiLvlLbl val="0"/>
      </c:catAx>
      <c:valAx>
        <c:axId val="49831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2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18.27319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23640"/>
        <c:axId val="498324424"/>
      </c:barChart>
      <c:catAx>
        <c:axId val="49832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24424"/>
        <c:crosses val="autoZero"/>
        <c:auto val="1"/>
        <c:lblAlgn val="ctr"/>
        <c:lblOffset val="100"/>
        <c:noMultiLvlLbl val="0"/>
      </c:catAx>
      <c:valAx>
        <c:axId val="49832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2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2.6876213999999998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25208"/>
        <c:axId val="498324816"/>
      </c:barChart>
      <c:catAx>
        <c:axId val="49832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24816"/>
        <c:crosses val="autoZero"/>
        <c:auto val="1"/>
        <c:lblAlgn val="ctr"/>
        <c:lblOffset val="100"/>
        <c:noMultiLvlLbl val="0"/>
      </c:catAx>
      <c:valAx>
        <c:axId val="49832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2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222.61462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52144"/>
        <c:axId val="496051360"/>
      </c:barChart>
      <c:catAx>
        <c:axId val="4960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51360"/>
        <c:crosses val="autoZero"/>
        <c:auto val="1"/>
        <c:lblAlgn val="ctr"/>
        <c:lblOffset val="100"/>
        <c:noMultiLvlLbl val="0"/>
      </c:catAx>
      <c:valAx>
        <c:axId val="49605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1.8064492999999999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47832"/>
        <c:axId val="496047048"/>
      </c:barChart>
      <c:catAx>
        <c:axId val="49604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47048"/>
        <c:crosses val="autoZero"/>
        <c:auto val="1"/>
        <c:lblAlgn val="ctr"/>
        <c:lblOffset val="100"/>
        <c:noMultiLvlLbl val="0"/>
      </c:catAx>
      <c:valAx>
        <c:axId val="49604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4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26.422108000000001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3864"/>
        <c:axId val="496933472"/>
      </c:barChart>
      <c:catAx>
        <c:axId val="49693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3472"/>
        <c:crosses val="autoZero"/>
        <c:auto val="1"/>
        <c:lblAlgn val="ctr"/>
        <c:lblOffset val="100"/>
        <c:noMultiLvlLbl val="0"/>
      </c:catAx>
      <c:valAx>
        <c:axId val="4969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2.6876213999999998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4256"/>
        <c:axId val="496934648"/>
      </c:barChart>
      <c:catAx>
        <c:axId val="49693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4648"/>
        <c:crosses val="autoZero"/>
        <c:auto val="1"/>
        <c:lblAlgn val="ctr"/>
        <c:lblOffset val="100"/>
        <c:noMultiLvlLbl val="0"/>
      </c:catAx>
      <c:valAx>
        <c:axId val="49693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641.10519999999997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5040"/>
        <c:axId val="496935432"/>
      </c:barChart>
      <c:catAx>
        <c:axId val="49693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5432"/>
        <c:crosses val="autoZero"/>
        <c:auto val="1"/>
        <c:lblAlgn val="ctr"/>
        <c:lblOffset val="100"/>
        <c:noMultiLvlLbl val="0"/>
      </c:catAx>
      <c:valAx>
        <c:axId val="49693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9.6706939999999992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35824"/>
        <c:axId val="496938568"/>
      </c:barChart>
      <c:catAx>
        <c:axId val="49693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38568"/>
        <c:crosses val="autoZero"/>
        <c:auto val="1"/>
        <c:lblAlgn val="ctr"/>
        <c:lblOffset val="100"/>
        <c:noMultiLvlLbl val="0"/>
      </c:catAx>
      <c:valAx>
        <c:axId val="4969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3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신권호, ID : H2300022)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07월 21일 14:40:22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3670.5277999999998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106.60833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36.401943000000003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78.542000000000002</v>
      </c>
      <c r="G8" s="59">
        <f>'DRIs DATA 입력'!G8</f>
        <v>6.3630000000000004</v>
      </c>
      <c r="H8" s="59">
        <f>'DRIs DATA 입력'!H8</f>
        <v>15.095000000000001</v>
      </c>
      <c r="I8" s="46"/>
      <c r="J8" s="59" t="s">
        <v>215</v>
      </c>
      <c r="K8" s="59">
        <f>'DRIs DATA 입력'!K8</f>
        <v>3.395</v>
      </c>
      <c r="L8" s="59">
        <f>'DRIs DATA 입력'!L8</f>
        <v>7.9429999999999996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438.50546000000003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20.752794000000002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3.889364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222.61462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123.204994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2.6954558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1.8064492999999999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26.422108000000001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2.6876213999999998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641.10519999999997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9.6706939999999992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2.8029578000000002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1.4312072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569.65920000000006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1762.4268999999999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5064.0879999999997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3944.0230000000001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83.548964999999995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158.82204999999999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18.27319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15.115427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1940.3009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0.19151348000000001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4.8846498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196.50749999999999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106.74644000000001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315</v>
      </c>
      <c r="B1" s="61" t="s">
        <v>316</v>
      </c>
      <c r="G1" s="62" t="s">
        <v>291</v>
      </c>
      <c r="H1" s="61" t="s">
        <v>317</v>
      </c>
    </row>
    <row r="3" spans="1:27" x14ac:dyDescent="0.3">
      <c r="A3" s="71" t="s">
        <v>302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318</v>
      </c>
      <c r="B4" s="69"/>
      <c r="C4" s="69"/>
      <c r="E4" s="66" t="s">
        <v>288</v>
      </c>
      <c r="F4" s="67"/>
      <c r="G4" s="67"/>
      <c r="H4" s="68"/>
      <c r="J4" s="66" t="s">
        <v>319</v>
      </c>
      <c r="K4" s="67"/>
      <c r="L4" s="68"/>
      <c r="N4" s="69" t="s">
        <v>320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321</v>
      </c>
      <c r="E5" s="65"/>
      <c r="F5" s="65" t="s">
        <v>49</v>
      </c>
      <c r="G5" s="65" t="s">
        <v>322</v>
      </c>
      <c r="H5" s="65" t="s">
        <v>45</v>
      </c>
      <c r="J5" s="65"/>
      <c r="K5" s="65" t="s">
        <v>323</v>
      </c>
      <c r="L5" s="65" t="s">
        <v>324</v>
      </c>
      <c r="N5" s="65"/>
      <c r="O5" s="65" t="s">
        <v>293</v>
      </c>
      <c r="P5" s="65" t="s">
        <v>325</v>
      </c>
      <c r="Q5" s="65" t="s">
        <v>326</v>
      </c>
      <c r="R5" s="65" t="s">
        <v>327</v>
      </c>
      <c r="S5" s="65" t="s">
        <v>294</v>
      </c>
      <c r="U5" s="65"/>
      <c r="V5" s="65" t="s">
        <v>328</v>
      </c>
      <c r="W5" s="65" t="s">
        <v>329</v>
      </c>
      <c r="X5" s="65" t="s">
        <v>330</v>
      </c>
      <c r="Y5" s="65" t="s">
        <v>284</v>
      </c>
      <c r="Z5" s="65" t="s">
        <v>331</v>
      </c>
    </row>
    <row r="6" spans="1:27" x14ac:dyDescent="0.3">
      <c r="A6" s="65" t="s">
        <v>303</v>
      </c>
      <c r="B6" s="65">
        <v>2000</v>
      </c>
      <c r="C6" s="65">
        <v>3670.5277999999998</v>
      </c>
      <c r="E6" s="65" t="s">
        <v>332</v>
      </c>
      <c r="F6" s="65">
        <v>55</v>
      </c>
      <c r="G6" s="65">
        <v>15</v>
      </c>
      <c r="H6" s="65">
        <v>7</v>
      </c>
      <c r="J6" s="65" t="s">
        <v>332</v>
      </c>
      <c r="K6" s="65">
        <v>0.1</v>
      </c>
      <c r="L6" s="65">
        <v>4</v>
      </c>
      <c r="N6" s="65" t="s">
        <v>304</v>
      </c>
      <c r="O6" s="65">
        <v>45</v>
      </c>
      <c r="P6" s="65">
        <v>55</v>
      </c>
      <c r="Q6" s="65">
        <v>0</v>
      </c>
      <c r="R6" s="65">
        <v>0</v>
      </c>
      <c r="S6" s="65">
        <v>106.60833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36.401943000000003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285</v>
      </c>
      <c r="F8" s="65">
        <v>78.542000000000002</v>
      </c>
      <c r="G8" s="65">
        <v>6.3630000000000004</v>
      </c>
      <c r="H8" s="65">
        <v>15.095000000000001</v>
      </c>
      <c r="J8" s="65" t="s">
        <v>285</v>
      </c>
      <c r="K8" s="65">
        <v>3.395</v>
      </c>
      <c r="L8" s="65">
        <v>7.9429999999999996</v>
      </c>
    </row>
    <row r="13" spans="1:27" x14ac:dyDescent="0.3">
      <c r="A13" s="70" t="s">
        <v>333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334</v>
      </c>
      <c r="I14" s="69"/>
      <c r="J14" s="69"/>
      <c r="K14" s="69"/>
      <c r="L14" s="69"/>
      <c r="M14" s="69"/>
      <c r="O14" s="69" t="s">
        <v>335</v>
      </c>
      <c r="P14" s="69"/>
      <c r="Q14" s="69"/>
      <c r="R14" s="69"/>
      <c r="S14" s="69"/>
      <c r="T14" s="69"/>
      <c r="V14" s="69" t="s">
        <v>336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337</v>
      </c>
      <c r="D15" s="65" t="s">
        <v>281</v>
      </c>
      <c r="E15" s="65" t="s">
        <v>284</v>
      </c>
      <c r="F15" s="65" t="s">
        <v>294</v>
      </c>
      <c r="H15" s="65"/>
      <c r="I15" s="65" t="s">
        <v>338</v>
      </c>
      <c r="J15" s="65" t="s">
        <v>325</v>
      </c>
      <c r="K15" s="65" t="s">
        <v>281</v>
      </c>
      <c r="L15" s="65" t="s">
        <v>339</v>
      </c>
      <c r="M15" s="65" t="s">
        <v>294</v>
      </c>
      <c r="O15" s="65"/>
      <c r="P15" s="65" t="s">
        <v>293</v>
      </c>
      <c r="Q15" s="65" t="s">
        <v>340</v>
      </c>
      <c r="R15" s="65" t="s">
        <v>281</v>
      </c>
      <c r="S15" s="65" t="s">
        <v>341</v>
      </c>
      <c r="T15" s="65" t="s">
        <v>342</v>
      </c>
      <c r="V15" s="65"/>
      <c r="W15" s="65" t="s">
        <v>293</v>
      </c>
      <c r="X15" s="65" t="s">
        <v>329</v>
      </c>
      <c r="Y15" s="65" t="s">
        <v>281</v>
      </c>
      <c r="Z15" s="65" t="s">
        <v>284</v>
      </c>
      <c r="AA15" s="65" t="s">
        <v>294</v>
      </c>
    </row>
    <row r="16" spans="1:27" x14ac:dyDescent="0.3">
      <c r="A16" s="65" t="s">
        <v>286</v>
      </c>
      <c r="B16" s="65">
        <v>500</v>
      </c>
      <c r="C16" s="65">
        <v>700</v>
      </c>
      <c r="D16" s="65">
        <v>0</v>
      </c>
      <c r="E16" s="65">
        <v>3000</v>
      </c>
      <c r="F16" s="65">
        <v>438.50546000000003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20.752794000000002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3.889364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222.61462</v>
      </c>
    </row>
    <row r="23" spans="1:62" x14ac:dyDescent="0.3">
      <c r="A23" s="70" t="s">
        <v>343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289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344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306</v>
      </c>
      <c r="AK24" s="69"/>
      <c r="AL24" s="69"/>
      <c r="AM24" s="69"/>
      <c r="AN24" s="69"/>
      <c r="AO24" s="69"/>
      <c r="AQ24" s="69" t="s">
        <v>307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345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340</v>
      </c>
      <c r="D25" s="65" t="s">
        <v>346</v>
      </c>
      <c r="E25" s="65" t="s">
        <v>327</v>
      </c>
      <c r="F25" s="65" t="s">
        <v>347</v>
      </c>
      <c r="H25" s="65"/>
      <c r="I25" s="65" t="s">
        <v>293</v>
      </c>
      <c r="J25" s="65" t="s">
        <v>325</v>
      </c>
      <c r="K25" s="65" t="s">
        <v>281</v>
      </c>
      <c r="L25" s="65" t="s">
        <v>284</v>
      </c>
      <c r="M25" s="65" t="s">
        <v>331</v>
      </c>
      <c r="O25" s="65"/>
      <c r="P25" s="65" t="s">
        <v>293</v>
      </c>
      <c r="Q25" s="65" t="s">
        <v>325</v>
      </c>
      <c r="R25" s="65" t="s">
        <v>281</v>
      </c>
      <c r="S25" s="65" t="s">
        <v>284</v>
      </c>
      <c r="T25" s="65" t="s">
        <v>294</v>
      </c>
      <c r="V25" s="65"/>
      <c r="W25" s="65" t="s">
        <v>338</v>
      </c>
      <c r="X25" s="65" t="s">
        <v>337</v>
      </c>
      <c r="Y25" s="65" t="s">
        <v>348</v>
      </c>
      <c r="Z25" s="65" t="s">
        <v>284</v>
      </c>
      <c r="AA25" s="65" t="s">
        <v>294</v>
      </c>
      <c r="AC25" s="65"/>
      <c r="AD25" s="65" t="s">
        <v>349</v>
      </c>
      <c r="AE25" s="65" t="s">
        <v>277</v>
      </c>
      <c r="AF25" s="65" t="s">
        <v>281</v>
      </c>
      <c r="AG25" s="65" t="s">
        <v>350</v>
      </c>
      <c r="AH25" s="65" t="s">
        <v>294</v>
      </c>
      <c r="AJ25" s="65"/>
      <c r="AK25" s="65" t="s">
        <v>293</v>
      </c>
      <c r="AL25" s="65" t="s">
        <v>337</v>
      </c>
      <c r="AM25" s="65" t="s">
        <v>281</v>
      </c>
      <c r="AN25" s="65" t="s">
        <v>341</v>
      </c>
      <c r="AO25" s="65" t="s">
        <v>331</v>
      </c>
      <c r="AQ25" s="65"/>
      <c r="AR25" s="65" t="s">
        <v>293</v>
      </c>
      <c r="AS25" s="65" t="s">
        <v>277</v>
      </c>
      <c r="AT25" s="65" t="s">
        <v>281</v>
      </c>
      <c r="AU25" s="65" t="s">
        <v>284</v>
      </c>
      <c r="AV25" s="65" t="s">
        <v>294</v>
      </c>
      <c r="AX25" s="65"/>
      <c r="AY25" s="65" t="s">
        <v>338</v>
      </c>
      <c r="AZ25" s="65" t="s">
        <v>325</v>
      </c>
      <c r="BA25" s="65" t="s">
        <v>281</v>
      </c>
      <c r="BB25" s="65" t="s">
        <v>327</v>
      </c>
      <c r="BC25" s="65" t="s">
        <v>294</v>
      </c>
      <c r="BE25" s="65"/>
      <c r="BF25" s="65" t="s">
        <v>293</v>
      </c>
      <c r="BG25" s="65" t="s">
        <v>325</v>
      </c>
      <c r="BH25" s="65" t="s">
        <v>281</v>
      </c>
      <c r="BI25" s="65" t="s">
        <v>327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123.204994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2.6954558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1.8064492999999999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26.422108000000001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2.6876213999999998</v>
      </c>
      <c r="AJ26" s="65" t="s">
        <v>351</v>
      </c>
      <c r="AK26" s="65">
        <v>320</v>
      </c>
      <c r="AL26" s="65">
        <v>400</v>
      </c>
      <c r="AM26" s="65">
        <v>0</v>
      </c>
      <c r="AN26" s="65">
        <v>1000</v>
      </c>
      <c r="AO26" s="65">
        <v>641.10519999999997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9.6706939999999992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2.8029578000000002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1.4312072</v>
      </c>
    </row>
    <row r="33" spans="1:68" x14ac:dyDescent="0.3">
      <c r="A33" s="70" t="s">
        <v>352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353</v>
      </c>
      <c r="B34" s="69"/>
      <c r="C34" s="69"/>
      <c r="D34" s="69"/>
      <c r="E34" s="69"/>
      <c r="F34" s="69"/>
      <c r="H34" s="69" t="s">
        <v>296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354</v>
      </c>
      <c r="W34" s="69"/>
      <c r="X34" s="69"/>
      <c r="Y34" s="69"/>
      <c r="Z34" s="69"/>
      <c r="AA34" s="69"/>
      <c r="AC34" s="69" t="s">
        <v>290</v>
      </c>
      <c r="AD34" s="69"/>
      <c r="AE34" s="69"/>
      <c r="AF34" s="69"/>
      <c r="AG34" s="69"/>
      <c r="AH34" s="69"/>
      <c r="AJ34" s="69" t="s">
        <v>299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277</v>
      </c>
      <c r="D35" s="65" t="s">
        <v>348</v>
      </c>
      <c r="E35" s="65" t="s">
        <v>284</v>
      </c>
      <c r="F35" s="65" t="s">
        <v>294</v>
      </c>
      <c r="H35" s="65"/>
      <c r="I35" s="65" t="s">
        <v>293</v>
      </c>
      <c r="J35" s="65" t="s">
        <v>277</v>
      </c>
      <c r="K35" s="65" t="s">
        <v>281</v>
      </c>
      <c r="L35" s="65" t="s">
        <v>355</v>
      </c>
      <c r="M35" s="65" t="s">
        <v>331</v>
      </c>
      <c r="O35" s="65"/>
      <c r="P35" s="65" t="s">
        <v>293</v>
      </c>
      <c r="Q35" s="65" t="s">
        <v>325</v>
      </c>
      <c r="R35" s="65" t="s">
        <v>281</v>
      </c>
      <c r="S35" s="65" t="s">
        <v>339</v>
      </c>
      <c r="T35" s="65" t="s">
        <v>294</v>
      </c>
      <c r="V35" s="65"/>
      <c r="W35" s="65" t="s">
        <v>293</v>
      </c>
      <c r="X35" s="65" t="s">
        <v>277</v>
      </c>
      <c r="Y35" s="65" t="s">
        <v>356</v>
      </c>
      <c r="Z35" s="65" t="s">
        <v>327</v>
      </c>
      <c r="AA35" s="65" t="s">
        <v>294</v>
      </c>
      <c r="AC35" s="65"/>
      <c r="AD35" s="65" t="s">
        <v>357</v>
      </c>
      <c r="AE35" s="65" t="s">
        <v>277</v>
      </c>
      <c r="AF35" s="65" t="s">
        <v>330</v>
      </c>
      <c r="AG35" s="65" t="s">
        <v>284</v>
      </c>
      <c r="AH35" s="65" t="s">
        <v>331</v>
      </c>
      <c r="AJ35" s="65"/>
      <c r="AK35" s="65" t="s">
        <v>349</v>
      </c>
      <c r="AL35" s="65" t="s">
        <v>337</v>
      </c>
      <c r="AM35" s="65" t="s">
        <v>281</v>
      </c>
      <c r="AN35" s="65" t="s">
        <v>284</v>
      </c>
      <c r="AO35" s="65" t="s">
        <v>294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569.65920000000006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1762.4268999999999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5064.0879999999997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3944.0230000000001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83.548964999999995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158.82204999999999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358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310</v>
      </c>
      <c r="P44" s="69"/>
      <c r="Q44" s="69"/>
      <c r="R44" s="69"/>
      <c r="S44" s="69"/>
      <c r="T44" s="69"/>
      <c r="V44" s="69" t="s">
        <v>359</v>
      </c>
      <c r="W44" s="69"/>
      <c r="X44" s="69"/>
      <c r="Y44" s="69"/>
      <c r="Z44" s="69"/>
      <c r="AA44" s="69"/>
      <c r="AC44" s="69" t="s">
        <v>360</v>
      </c>
      <c r="AD44" s="69"/>
      <c r="AE44" s="69"/>
      <c r="AF44" s="69"/>
      <c r="AG44" s="69"/>
      <c r="AH44" s="69"/>
      <c r="AJ44" s="69" t="s">
        <v>300</v>
      </c>
      <c r="AK44" s="69"/>
      <c r="AL44" s="69"/>
      <c r="AM44" s="69"/>
      <c r="AN44" s="69"/>
      <c r="AO44" s="69"/>
      <c r="AQ44" s="69" t="s">
        <v>361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287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329</v>
      </c>
      <c r="D45" s="65" t="s">
        <v>330</v>
      </c>
      <c r="E45" s="65" t="s">
        <v>284</v>
      </c>
      <c r="F45" s="65" t="s">
        <v>331</v>
      </c>
      <c r="H45" s="65"/>
      <c r="I45" s="65" t="s">
        <v>293</v>
      </c>
      <c r="J45" s="65" t="s">
        <v>325</v>
      </c>
      <c r="K45" s="65" t="s">
        <v>281</v>
      </c>
      <c r="L45" s="65" t="s">
        <v>284</v>
      </c>
      <c r="M45" s="65" t="s">
        <v>294</v>
      </c>
      <c r="O45" s="65"/>
      <c r="P45" s="65" t="s">
        <v>349</v>
      </c>
      <c r="Q45" s="65" t="s">
        <v>362</v>
      </c>
      <c r="R45" s="65" t="s">
        <v>356</v>
      </c>
      <c r="S45" s="65" t="s">
        <v>284</v>
      </c>
      <c r="T45" s="65" t="s">
        <v>347</v>
      </c>
      <c r="V45" s="65"/>
      <c r="W45" s="65" t="s">
        <v>293</v>
      </c>
      <c r="X45" s="65" t="s">
        <v>277</v>
      </c>
      <c r="Y45" s="65" t="s">
        <v>281</v>
      </c>
      <c r="Z45" s="65" t="s">
        <v>327</v>
      </c>
      <c r="AA45" s="65" t="s">
        <v>294</v>
      </c>
      <c r="AC45" s="65"/>
      <c r="AD45" s="65" t="s">
        <v>357</v>
      </c>
      <c r="AE45" s="65" t="s">
        <v>277</v>
      </c>
      <c r="AF45" s="65" t="s">
        <v>281</v>
      </c>
      <c r="AG45" s="65" t="s">
        <v>284</v>
      </c>
      <c r="AH45" s="65" t="s">
        <v>363</v>
      </c>
      <c r="AJ45" s="65"/>
      <c r="AK45" s="65" t="s">
        <v>328</v>
      </c>
      <c r="AL45" s="65" t="s">
        <v>277</v>
      </c>
      <c r="AM45" s="65" t="s">
        <v>348</v>
      </c>
      <c r="AN45" s="65" t="s">
        <v>284</v>
      </c>
      <c r="AO45" s="65" t="s">
        <v>342</v>
      </c>
      <c r="AQ45" s="65"/>
      <c r="AR45" s="65" t="s">
        <v>293</v>
      </c>
      <c r="AS45" s="65" t="s">
        <v>277</v>
      </c>
      <c r="AT45" s="65" t="s">
        <v>281</v>
      </c>
      <c r="AU45" s="65" t="s">
        <v>339</v>
      </c>
      <c r="AV45" s="65" t="s">
        <v>331</v>
      </c>
      <c r="AX45" s="65"/>
      <c r="AY45" s="65" t="s">
        <v>293</v>
      </c>
      <c r="AZ45" s="65" t="s">
        <v>340</v>
      </c>
      <c r="BA45" s="65" t="s">
        <v>281</v>
      </c>
      <c r="BB45" s="65" t="s">
        <v>350</v>
      </c>
      <c r="BC45" s="65" t="s">
        <v>294</v>
      </c>
      <c r="BE45" s="65"/>
      <c r="BF45" s="65" t="s">
        <v>328</v>
      </c>
      <c r="BG45" s="65" t="s">
        <v>337</v>
      </c>
      <c r="BH45" s="65" t="s">
        <v>330</v>
      </c>
      <c r="BI45" s="65" t="s">
        <v>284</v>
      </c>
      <c r="BJ45" s="65" t="s">
        <v>294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18.27319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15.115427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1940.3009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0.19151348000000001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4.8846498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196.50749999999999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106.74644000000001</v>
      </c>
      <c r="AX46" s="65" t="s">
        <v>312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313</v>
      </c>
      <c r="B2" s="61" t="s">
        <v>314</v>
      </c>
      <c r="C2" s="61" t="s">
        <v>301</v>
      </c>
      <c r="D2" s="61">
        <v>65</v>
      </c>
      <c r="E2" s="61">
        <v>3670.5277999999998</v>
      </c>
      <c r="F2" s="61">
        <v>554.7106</v>
      </c>
      <c r="G2" s="61">
        <v>44.941417999999999</v>
      </c>
      <c r="H2" s="61">
        <v>26.851645000000001</v>
      </c>
      <c r="I2" s="61">
        <v>18.089770999999999</v>
      </c>
      <c r="J2" s="61">
        <v>106.60833</v>
      </c>
      <c r="K2" s="61">
        <v>73.366110000000006</v>
      </c>
      <c r="L2" s="61">
        <v>33.242218000000001</v>
      </c>
      <c r="M2" s="61">
        <v>36.401943000000003</v>
      </c>
      <c r="N2" s="61">
        <v>3.460855</v>
      </c>
      <c r="O2" s="61">
        <v>14.696312000000001</v>
      </c>
      <c r="P2" s="61">
        <v>2722.6577000000002</v>
      </c>
      <c r="Q2" s="61">
        <v>25.493763000000001</v>
      </c>
      <c r="R2" s="61">
        <v>438.50546000000003</v>
      </c>
      <c r="S2" s="61">
        <v>87.023560000000003</v>
      </c>
      <c r="T2" s="61">
        <v>4217.7830000000004</v>
      </c>
      <c r="U2" s="61">
        <v>3.889364</v>
      </c>
      <c r="V2" s="61">
        <v>20.752794000000002</v>
      </c>
      <c r="W2" s="61">
        <v>222.61462</v>
      </c>
      <c r="X2" s="61">
        <v>123.204994</v>
      </c>
      <c r="Y2" s="61">
        <v>2.6954558</v>
      </c>
      <c r="Z2" s="61">
        <v>1.8064492999999999</v>
      </c>
      <c r="AA2" s="61">
        <v>26.422108000000001</v>
      </c>
      <c r="AB2" s="61">
        <v>2.6876213999999998</v>
      </c>
      <c r="AC2" s="61">
        <v>641.10519999999997</v>
      </c>
      <c r="AD2" s="61">
        <v>9.6706939999999992</v>
      </c>
      <c r="AE2" s="61">
        <v>2.8029578000000002</v>
      </c>
      <c r="AF2" s="61">
        <v>1.4312072</v>
      </c>
      <c r="AG2" s="61">
        <v>569.65920000000006</v>
      </c>
      <c r="AH2" s="61">
        <v>398.48145</v>
      </c>
      <c r="AI2" s="61">
        <v>171.17773</v>
      </c>
      <c r="AJ2" s="61">
        <v>1762.4268999999999</v>
      </c>
      <c r="AK2" s="61">
        <v>5064.0879999999997</v>
      </c>
      <c r="AL2" s="61">
        <v>83.548964999999995</v>
      </c>
      <c r="AM2" s="61">
        <v>3944.0230000000001</v>
      </c>
      <c r="AN2" s="61">
        <v>158.82204999999999</v>
      </c>
      <c r="AO2" s="61">
        <v>18.27319</v>
      </c>
      <c r="AP2" s="61">
        <v>13.720692</v>
      </c>
      <c r="AQ2" s="61">
        <v>4.5524982999999999</v>
      </c>
      <c r="AR2" s="61">
        <v>15.115427</v>
      </c>
      <c r="AS2" s="61">
        <v>1940.3009</v>
      </c>
      <c r="AT2" s="61">
        <v>0.19151348000000001</v>
      </c>
      <c r="AU2" s="61">
        <v>4.8846498</v>
      </c>
      <c r="AV2" s="61">
        <v>196.50749999999999</v>
      </c>
      <c r="AW2" s="61">
        <v>106.74644000000001</v>
      </c>
      <c r="AX2" s="61">
        <v>9.4167639999999997E-2</v>
      </c>
      <c r="AY2" s="61">
        <v>1.2012826999999999</v>
      </c>
      <c r="AZ2" s="61">
        <v>254.33142000000001</v>
      </c>
      <c r="BA2" s="61">
        <v>41.603900000000003</v>
      </c>
      <c r="BB2" s="61">
        <v>11.546149</v>
      </c>
      <c r="BC2" s="61">
        <v>13.942550000000001</v>
      </c>
      <c r="BD2" s="61">
        <v>16.105422999999998</v>
      </c>
      <c r="BE2" s="61">
        <v>1.3715124000000001</v>
      </c>
      <c r="BF2" s="61">
        <v>6.7867769999999998</v>
      </c>
      <c r="BG2" s="61">
        <v>2.7754896000000001E-3</v>
      </c>
      <c r="BH2" s="61">
        <v>7.7224867000000004E-3</v>
      </c>
      <c r="BI2" s="61">
        <v>6.6326839999999998E-3</v>
      </c>
      <c r="BJ2" s="61">
        <v>5.1224989999999998E-2</v>
      </c>
      <c r="BK2" s="61">
        <v>2.1349920000000001E-4</v>
      </c>
      <c r="BL2" s="61">
        <v>0.22841719999999999</v>
      </c>
      <c r="BM2" s="61">
        <v>2.9895532</v>
      </c>
      <c r="BN2" s="61">
        <v>0.73038225999999995</v>
      </c>
      <c r="BO2" s="61">
        <v>47.351505000000003</v>
      </c>
      <c r="BP2" s="61">
        <v>8.2299209999999992</v>
      </c>
      <c r="BQ2" s="61">
        <v>14.4611</v>
      </c>
      <c r="BR2" s="61">
        <v>55.187840000000001</v>
      </c>
      <c r="BS2" s="61">
        <v>31.346503999999999</v>
      </c>
      <c r="BT2" s="61">
        <v>9.3679729999999992</v>
      </c>
      <c r="BU2" s="61">
        <v>4.1184720000000001E-2</v>
      </c>
      <c r="BV2" s="61">
        <v>8.7045659999999997E-2</v>
      </c>
      <c r="BW2" s="61">
        <v>0.63183900000000004</v>
      </c>
      <c r="BX2" s="61">
        <v>1.3358665000000001</v>
      </c>
      <c r="BY2" s="61">
        <v>0.11456515</v>
      </c>
      <c r="BZ2" s="61">
        <v>6.1170750000000002E-4</v>
      </c>
      <c r="CA2" s="61">
        <v>0.72914489999999998</v>
      </c>
      <c r="CB2" s="61">
        <v>3.9789334000000003E-2</v>
      </c>
      <c r="CC2" s="61">
        <v>0.18989213999999999</v>
      </c>
      <c r="CD2" s="61">
        <v>1.9991857</v>
      </c>
      <c r="CE2" s="61">
        <v>7.8308135000000001E-2</v>
      </c>
      <c r="CF2" s="61">
        <v>0.44990005999999999</v>
      </c>
      <c r="CG2" s="61">
        <v>0</v>
      </c>
      <c r="CH2" s="61">
        <v>4.9283747000000003E-2</v>
      </c>
      <c r="CI2" s="61">
        <v>1.5350765000000001E-2</v>
      </c>
      <c r="CJ2" s="61">
        <v>4.3017364000000002</v>
      </c>
      <c r="CK2" s="61">
        <v>2.0236552000000001E-2</v>
      </c>
      <c r="CL2" s="61">
        <v>0.56028509999999998</v>
      </c>
      <c r="CM2" s="61">
        <v>2.7692207999999998</v>
      </c>
      <c r="CN2" s="61">
        <v>3090.1538</v>
      </c>
      <c r="CO2" s="61">
        <v>5331.3334999999997</v>
      </c>
      <c r="CP2" s="61">
        <v>2958.5396000000001</v>
      </c>
      <c r="CQ2" s="61">
        <v>1098.578</v>
      </c>
      <c r="CR2" s="61">
        <v>605.58325000000002</v>
      </c>
      <c r="CS2" s="61">
        <v>618.53330000000005</v>
      </c>
      <c r="CT2" s="61">
        <v>3065.36</v>
      </c>
      <c r="CU2" s="61">
        <v>1746.5415</v>
      </c>
      <c r="CV2" s="61">
        <v>1907.0648000000001</v>
      </c>
      <c r="CW2" s="61">
        <v>1963.8741</v>
      </c>
      <c r="CX2" s="61">
        <v>593.58745999999996</v>
      </c>
      <c r="CY2" s="61">
        <v>3986.9479999999999</v>
      </c>
      <c r="CZ2" s="61">
        <v>1716.0409</v>
      </c>
      <c r="DA2" s="61">
        <v>4602.7152999999998</v>
      </c>
      <c r="DB2" s="61">
        <v>4466.7780000000002</v>
      </c>
      <c r="DC2" s="61">
        <v>6435.2885999999999</v>
      </c>
      <c r="DD2" s="61">
        <v>10178.811</v>
      </c>
      <c r="DE2" s="61">
        <v>2114.7808</v>
      </c>
      <c r="DF2" s="61">
        <v>5106.4907000000003</v>
      </c>
      <c r="DG2" s="61">
        <v>2402.5693000000001</v>
      </c>
      <c r="DH2" s="61">
        <v>109.068214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41.603900000000003</v>
      </c>
      <c r="B6">
        <f>BB2</f>
        <v>11.546149</v>
      </c>
      <c r="C6">
        <f>BC2</f>
        <v>13.942550000000001</v>
      </c>
      <c r="D6">
        <f>BD2</f>
        <v>16.105422999999998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20814</v>
      </c>
      <c r="C2" s="56">
        <f ca="1">YEAR(TODAY())-YEAR(B2)+IF(TODAY()&gt;=DATE(YEAR(TODAY()),MONTH(B2),DAY(B2)),0,-1)</f>
        <v>65</v>
      </c>
      <c r="E2" s="52">
        <v>156.1</v>
      </c>
      <c r="F2" s="53" t="s">
        <v>275</v>
      </c>
      <c r="G2" s="52">
        <v>45.3</v>
      </c>
      <c r="H2" s="51" t="s">
        <v>40</v>
      </c>
      <c r="I2" s="72">
        <f>ROUND(G3/E3^2,1)</f>
        <v>18.600000000000001</v>
      </c>
    </row>
    <row r="3" spans="1:9" x14ac:dyDescent="0.3">
      <c r="E3" s="51">
        <f>E2/100</f>
        <v>1.5609999999999999</v>
      </c>
      <c r="F3" s="51" t="s">
        <v>39</v>
      </c>
      <c r="G3" s="51">
        <f>G2</f>
        <v>45.3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44763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신권호, ID : H2300022)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07월 21일 14:40:22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156.1</v>
      </c>
      <c r="L12" s="129"/>
      <c r="M12" s="122">
        <f>'개인정보 및 신체계측 입력'!G2</f>
        <v>45.3</v>
      </c>
      <c r="N12" s="123"/>
      <c r="O12" s="118" t="s">
        <v>270</v>
      </c>
      <c r="P12" s="112"/>
      <c r="Q12" s="115">
        <f>'개인정보 및 신체계측 입력'!I2</f>
        <v>18.600000000000001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신권호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78.542000000000002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6.3630000000000004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15.095000000000001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7.9</v>
      </c>
      <c r="L72" s="36" t="s">
        <v>52</v>
      </c>
      <c r="M72" s="36">
        <f>ROUND('DRIs DATA'!K8,1)</f>
        <v>3.4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58.47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172.94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123.2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179.17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71.209999999999994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337.61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182.73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2022-07-21T05:43:44Z</dcterms:modified>
</cp:coreProperties>
</file>