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<sst xmlns="http://schemas.openxmlformats.org/spreadsheetml/2006/main" count="692" uniqueCount="353">
  <si>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</si>
  <si>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</si>
  <si>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</si>
  <si>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</si>
  <si>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</si>
  <si>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</si>
  <si>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</si>
  <si>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</si>
  <si>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</si>
  <si>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</si>
  <si>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</si>
  <si>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</si>
  <si>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</si>
  <si>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</si>
  <si>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</si>
  <si>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</si>
  <si>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</si>
  <si>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</si>
  <si>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</si>
  <si>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</si>
  <si>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</si>
  <si>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</si>
  <si>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</si>
  <si>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</si>
  <si>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</si>
  <si>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</si>
  <si>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</si>
  <si>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</si>
  <si>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</si>
  <si>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</si>
  <si>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</si>
  <si>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</si>
  <si>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</si>
  <si>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</si>
  <si>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</si>
  <si>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</si>
  <si>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</si>
  <si>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</si>
  <si>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</si>
  <si>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</si>
  <si>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</si>
  <si>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</si>
  <si>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</si>
  <si>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</si>
  <si>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</si>
  <si>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</si>
  <si>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</si>
  <si>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</si>
  <si>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</si>
  <si>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</si>
  <si>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</si>
  <si>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</si>
  <si>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</si>
  <si>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</si>
  <si>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</si>
  <si>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</si>
  <si>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</si>
  <si>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</si>
  <si>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</si>
  <si>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</si>
  <si>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</si>
  <si>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</si>
  <si>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</si>
  <si>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</si>
  <si>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</si>
  <si>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</si>
  <si>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</si>
  <si>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</si>
  <si>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</si>
  <si>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</si>
  <si>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</si>
  <si>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</si>
  <si>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</si>
  <si>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</si>
  <si>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</si>
  <si>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</si>
  <si>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</si>
  <si>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</si>
  <si>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</si>
  <si>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</si>
  <si>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</si>
  <si>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</si>
  <si>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</si>
  <si>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</si>
  <si>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</si>
  <si>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</si>
  <si>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</si>
  <si>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</si>
  <si>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</si>
  <si>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</si>
  <si>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</si>
  <si>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</si>
  <si>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</si>
  <si>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</si>
  <si>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</si>
  <si>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</si>
  <si>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</si>
  <si>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</si>
  <si>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</si>
  <si>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</si>
  <si>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</si>
  <si>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</si>
  <si>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</si>
  <si>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</si>
  <si>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</si>
  <si>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</si>
  <si>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</si>
  <si>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</si>
  <si>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</si>
  <si>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</si>
  <si>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</si>
  <si>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</si>
  <si>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</si>
  <si>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</si>
  <si>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</si>
  <si>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</si>
  <si>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</si>
  <si>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</si>
  <si>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</si>
  <si>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</si>
  <si>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</si>
  <si>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</si>
  <si>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</si>
  <si>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</si>
  <si>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</si>
  <si>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</si>
  <si>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</si>
  <si>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</si>
  <si>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</si>
  <si>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</si>
  <si>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</si>
  <si>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</si>
  <si>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</si>
  <si>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</si>
  <si>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</si>
  <si>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</si>
  <si>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</si>
  <si>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</si>
  <si>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</si>
  <si>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</si>
  <si>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</si>
  <si>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</si>
  <si>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</si>
  <si>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</si>
  <si>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</si>
  <si>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</si>
  <si>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</si>
  <si>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</si>
  <si>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</si>
  <si>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</si>
  <si>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</si>
  <si>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</si>
  <si>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</si>
  <si>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</si>
  <si>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</si>
  <si>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</si>
  <si>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</si>
  <si>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</si>
  <si>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</si>
  <si>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</si>
  <si>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</si>
  <si>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</si>
  <si>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</si>
  <si>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</si>
  <si>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</si>
  <si>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</si>
  <si>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</si>
  <si>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</si>
  <si>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</si>
  <si>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</si>
  <si>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</si>
  <si>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</si>
  <si>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</si>
  <si>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</si>
  <si>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</si>
  <si>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</si>
  <si>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</si>
  <si>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</si>
  <si>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</si>
  <si>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</si>
  <si>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</si>
  <si>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</si>
  <si>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</si>
  <si>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</si>
  <si>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</si>
  <si>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</si>
  <si>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</si>
  <si>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</si>
  <si>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</si>
  <si>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</si>
  <si>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</si>
  <si>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</si>
  <si>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</si>
  <si>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</si>
  <si>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</si>
  <si>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</si>
  <si>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</si>
  <si>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</si>
  <si>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</si>
  <si>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</si>
  <si>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</si>
  <si>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</si>
  <si>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</si>
  <si>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</si>
  <si>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</si>
  <si>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</si>
  <si>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</si>
  <si>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</si>
  <si>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</si>
  <si>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</si>
  <si>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</si>
  <si>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</si>
  <si>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</si>
  <si>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</si>
  <si>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</si>
  <si>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</si>
  <si>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</si>
  <si>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</si>
  <si>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</si>
  <si>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</si>
  <si>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</si>
  <si>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</si>
  <si>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</si>
  <si>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</si>
  <si>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</si>
  <si>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</si>
  <si>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</si>
  <si>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</si>
  <si>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</si>
  <si>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</si>
  <si>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</si>
  <si>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</si>
  <si>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</si>
  <si>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</si>
  <si>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</si>
  <si>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</si>
  <si>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</si>
  <si>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</si>
  <si>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</si>
  <si>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</si>
  <si>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</si>
  <si>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</si>
  <si>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</si>
  <si>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</si>
  <si>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</si>
  <si>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</si>
  <si>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</si>
  <si>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</si>
  <si>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</si>
  <si>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</si>
  <si>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</si>
  <si>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</si>
  <si>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</si>
  <si>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</si>
  <si>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</si>
  <si>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</si>
  <si>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</si>
  <si>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</si>
  <si>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</si>
  <si>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</si>
  <si>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</si>
  <si>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</si>
  <si>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</si>
  <si>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</si>
  <si>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</si>
  <si>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</si>
  <si>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</si>
  <si>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</si>
  <si>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</si>
  <si>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</si>
  <si>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</si>
  <si>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</si>
  <si>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</si>
  <si>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</si>
  <si>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</si>
  <si>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</si>
  <si>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</si>
  <si>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</si>
  <si>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</si>
  <si>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</si>
  <si>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</si>
  <si>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</si>
  <si>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</si>
  <si>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</si>
  <si>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</si>
  <si>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</si>
  <si>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</si>
  <si>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</si>
  <si>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</si>
  <si>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</si>
  <si>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</si>
  <si>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</si>
  <si>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</si>
  <si>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</si>
  <si>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</si>
  <si>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</si>
  <si>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</si>
  <si>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</si>
  <si>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</si>
  <si>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</si>
  <si>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</si>
  <si>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</si>
  <si>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구리(ug/일)</t>
    <phoneticPr fontId="1" type="noConversion"/>
  </si>
  <si>
    <t>정보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</si>
  <si>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</si>
  <si>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</si>
  <si>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</si>
  <si>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</si>
  <si>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</si>
  <si>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</si>
  <si>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</si>
  <si>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</si>
  <si>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</si>
  <si>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</si>
  <si>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</si>
  <si>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</si>
  <si>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</si>
  <si>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</si>
  <si>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</si>
  <si>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</si>
  <si>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</si>
  <si>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</si>
  <si>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</si>
  <si>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</si>
  <si>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M</t>
  </si>
  <si>
    <t>H2300024</t>
  </si>
  <si>
    <t>서동준</t>
  </si>
  <si>
    <t>(설문지 : FFQ 95문항 설문지, 사용자 : 서동준, ID : H2300024)</t>
  </si>
  <si>
    <t>2022년 08월 01일 11:14:43</t>
  </si>
  <si>
    <t>필요추정량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</si>
  <si>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</si>
  <si>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</si>
  <si>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</si>
  <si>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섭취비율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</si>
  <si>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</si>
  <si>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</si>
  <si>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</si>
  <si>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</si>
  <si>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엽산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</si>
  <si>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</si>
  <si>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</si>
  <si>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</si>
  <si>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</si>
  <si>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</si>
  <si>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</si>
  <si>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</si>
  <si>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</si>
  <si>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</si>
  <si>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</si>
  <si>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망간</t>
    <phoneticPr fontId="1" type="noConversion"/>
  </si>
  <si>
    <t>셀레늄</t>
    <phoneticPr fontId="1" type="noConversion"/>
  </si>
  <si>
    <t>섭취량</t>
    <phoneticPr fontId="1" type="noConversion"/>
  </si>
  <si>
    <t>평균필요량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</si>
</sst>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84.375879999999995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70184"/>
        <c:axId val="187564304"/>
      </c:barChart>
      <c:catAx>
        <c:axId val="18757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564304"/>
        <c:crosses val="autoZero"/>
        <c:auto val="1"/>
        <c:lblAlgn val="ctr"/>
        <c:lblOffset val="100"/>
        <c:noMultiLvlLbl val="0"/>
      </c:catAx>
      <c:valAx>
        <c:axId val="18756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3.2855398999999998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9360"/>
        <c:axId val="37983440"/>
      </c:barChart>
      <c:catAx>
        <c:axId val="5664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440"/>
        <c:crosses val="autoZero"/>
        <c:auto val="1"/>
        <c:lblAlgn val="ctr"/>
        <c:lblOffset val="100"/>
        <c:noMultiLvlLbl val="0"/>
      </c:catAx>
      <c:valAx>
        <c:axId val="37983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1.0314152999999999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7752"/>
        <c:axId val="37987360"/>
      </c:barChart>
      <c:catAx>
        <c:axId val="3798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7360"/>
        <c:crosses val="autoZero"/>
        <c:auto val="1"/>
        <c:lblAlgn val="ctr"/>
        <c:lblOffset val="100"/>
        <c:noMultiLvlLbl val="0"/>
      </c:catAx>
      <c:valAx>
        <c:axId val="3798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1520.5391999999999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224"/>
        <c:axId val="37983048"/>
      </c:barChart>
      <c:catAx>
        <c:axId val="379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3048"/>
        <c:crosses val="autoZero"/>
        <c:auto val="1"/>
        <c:lblAlgn val="ctr"/>
        <c:lblOffset val="100"/>
        <c:noMultiLvlLbl val="0"/>
      </c:catAx>
      <c:valAx>
        <c:axId val="3798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4099.4610000000002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4616"/>
        <c:axId val="37988144"/>
      </c:barChart>
      <c:catAx>
        <c:axId val="3798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8144"/>
        <c:crosses val="autoZero"/>
        <c:auto val="1"/>
        <c:lblAlgn val="ctr"/>
        <c:lblOffset val="100"/>
        <c:noMultiLvlLbl val="0"/>
      </c:catAx>
      <c:valAx>
        <c:axId val="37988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107.28346000000001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184"/>
        <c:axId val="37986576"/>
      </c:barChart>
      <c:catAx>
        <c:axId val="3798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6576"/>
        <c:crosses val="autoZero"/>
        <c:auto val="1"/>
        <c:lblAlgn val="ctr"/>
        <c:lblOffset val="100"/>
        <c:noMultiLvlLbl val="0"/>
      </c:catAx>
      <c:valAx>
        <c:axId val="3798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195.92902000000001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6968"/>
        <c:axId val="37981088"/>
      </c:barChart>
      <c:catAx>
        <c:axId val="3798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088"/>
        <c:crosses val="autoZero"/>
        <c:auto val="1"/>
        <c:lblAlgn val="ctr"/>
        <c:lblOffset val="100"/>
        <c:noMultiLvlLbl val="0"/>
      </c:catAx>
      <c:valAx>
        <c:axId val="37981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13.866529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81480"/>
        <c:axId val="37981872"/>
      </c:barChart>
      <c:catAx>
        <c:axId val="3798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981872"/>
        <c:crosses val="autoZero"/>
        <c:auto val="1"/>
        <c:lblAlgn val="ctr"/>
        <c:lblOffset val="100"/>
        <c:noMultiLvlLbl val="0"/>
      </c:catAx>
      <c:valAx>
        <c:axId val="3798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1062.4047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928"/>
        <c:axId val="654257672"/>
      </c:barChart>
      <c:catAx>
        <c:axId val="65425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672"/>
        <c:crosses val="autoZero"/>
        <c:auto val="1"/>
        <c:lblAlgn val="ctr"/>
        <c:lblOffset val="100"/>
        <c:noMultiLvlLbl val="0"/>
      </c:catAx>
      <c:valAx>
        <c:axId val="654257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2.0058092E-2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60416"/>
        <c:axId val="654259632"/>
      </c:barChart>
      <c:catAx>
        <c:axId val="6542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9632"/>
        <c:crosses val="autoZero"/>
        <c:auto val="1"/>
        <c:lblAlgn val="ctr"/>
        <c:lblOffset val="100"/>
        <c:noMultiLvlLbl val="0"/>
      </c:catAx>
      <c:valAx>
        <c:axId val="65425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4.5229590000000002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888"/>
        <c:axId val="654261592"/>
      </c:barChart>
      <c:catAx>
        <c:axId val="65425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61592"/>
        <c:crosses val="autoZero"/>
        <c:auto val="1"/>
        <c:lblAlgn val="ctr"/>
        <c:lblOffset val="100"/>
        <c:noMultiLvlLbl val="0"/>
      </c:catAx>
      <c:valAx>
        <c:axId val="654261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35.771735999999997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567440"/>
        <c:axId val="260240136"/>
      </c:barChart>
      <c:catAx>
        <c:axId val="1875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0136"/>
        <c:crosses val="autoZero"/>
        <c:auto val="1"/>
        <c:lblAlgn val="ctr"/>
        <c:lblOffset val="100"/>
        <c:noMultiLvlLbl val="0"/>
      </c:catAx>
      <c:valAx>
        <c:axId val="26024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5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297.64825000000002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144"/>
        <c:axId val="654258848"/>
      </c:barChart>
      <c:catAx>
        <c:axId val="6542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848"/>
        <c:crosses val="autoZero"/>
        <c:auto val="1"/>
        <c:lblAlgn val="ctr"/>
        <c:lblOffset val="100"/>
        <c:noMultiLvlLbl val="0"/>
      </c:catAx>
      <c:valAx>
        <c:axId val="6542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101.46136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4536"/>
        <c:axId val="654257280"/>
      </c:barChart>
      <c:catAx>
        <c:axId val="65425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7280"/>
        <c:crosses val="autoZero"/>
        <c:auto val="1"/>
        <c:lblAlgn val="ctr"/>
        <c:lblOffset val="100"/>
        <c:noMultiLvlLbl val="0"/>
      </c:catAx>
      <c:valAx>
        <c:axId val="654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5.6429999999999998</c:v>
                </c:pt>
                <c:pt idx="1">
                  <c:v>16.905999999999999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4255320"/>
        <c:axId val="654258064"/>
      </c:barChart>
      <c:catAx>
        <c:axId val="65425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258064"/>
        <c:crosses val="autoZero"/>
        <c:auto val="1"/>
        <c:lblAlgn val="ctr"/>
        <c:lblOffset val="100"/>
        <c:noMultiLvlLbl val="0"/>
      </c:catAx>
      <c:valAx>
        <c:axId val="654258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12.355636000000001</c:v>
                </c:pt>
                <c:pt idx="1">
                  <c:v>14.98882</c:v>
                </c:pt>
                <c:pt idx="2">
                  <c:v>22.220338999999999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800.42412999999999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256104"/>
        <c:axId val="649179224"/>
      </c:barChart>
      <c:catAx>
        <c:axId val="6542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79224"/>
        <c:crosses val="autoZero"/>
        <c:auto val="1"/>
        <c:lblAlgn val="ctr"/>
        <c:lblOffset val="100"/>
        <c:noMultiLvlLbl val="0"/>
      </c:catAx>
      <c:valAx>
        <c:axId val="649179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25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25.137274000000001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79616"/>
        <c:axId val="649181184"/>
      </c:barChart>
      <c:catAx>
        <c:axId val="6491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1184"/>
        <c:crosses val="autoZero"/>
        <c:auto val="1"/>
        <c:lblAlgn val="ctr"/>
        <c:lblOffset val="100"/>
        <c:noMultiLvlLbl val="0"/>
      </c:catAx>
      <c:valAx>
        <c:axId val="6491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71.117999999999995</c:v>
                </c:pt>
                <c:pt idx="1">
                  <c:v>10.882</c:v>
                </c:pt>
                <c:pt idx="2">
                  <c:v>18.001000000000001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9178832"/>
        <c:axId val="649180400"/>
      </c:barChart>
      <c:catAx>
        <c:axId val="64917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0400"/>
        <c:crosses val="autoZero"/>
        <c:auto val="1"/>
        <c:lblAlgn val="ctr"/>
        <c:lblOffset val="100"/>
        <c:noMultiLvlLbl val="0"/>
      </c:catAx>
      <c:valAx>
        <c:axId val="64918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7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2139.4423999999999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9181968"/>
        <c:axId val="649182360"/>
      </c:barChart>
      <c:catAx>
        <c:axId val="6491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9182360"/>
        <c:crosses val="autoZero"/>
        <c:auto val="1"/>
        <c:lblAlgn val="ctr"/>
        <c:lblOffset val="100"/>
        <c:noMultiLvlLbl val="0"/>
      </c:catAx>
      <c:valAx>
        <c:axId val="6491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918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152.56164999999999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1544"/>
        <c:axId val="554891936"/>
      </c:barChart>
      <c:catAx>
        <c:axId val="55489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936"/>
        <c:crosses val="autoZero"/>
        <c:auto val="1"/>
        <c:lblAlgn val="ctr"/>
        <c:lblOffset val="100"/>
        <c:noMultiLvlLbl val="0"/>
      </c:catAx>
      <c:valAx>
        <c:axId val="554891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717.44629999999995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3896"/>
        <c:axId val="554891152"/>
      </c:barChart>
      <c:catAx>
        <c:axId val="5548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91152"/>
        <c:crosses val="autoZero"/>
        <c:auto val="1"/>
        <c:lblAlgn val="ctr"/>
        <c:lblOffset val="100"/>
        <c:noMultiLvlLbl val="0"/>
      </c:catAx>
      <c:valAx>
        <c:axId val="5548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4.2358029999999998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42096"/>
        <c:axId val="260241704"/>
      </c:barChart>
      <c:catAx>
        <c:axId val="2602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1704"/>
        <c:crosses val="autoZero"/>
        <c:auto val="1"/>
        <c:lblAlgn val="ctr"/>
        <c:lblOffset val="100"/>
        <c:noMultiLvlLbl val="0"/>
      </c:catAx>
      <c:valAx>
        <c:axId val="2602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6968.8639999999996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4680"/>
        <c:axId val="554889976"/>
      </c:barChart>
      <c:catAx>
        <c:axId val="5548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976"/>
        <c:crosses val="autoZero"/>
        <c:auto val="1"/>
        <c:lblAlgn val="ctr"/>
        <c:lblOffset val="100"/>
        <c:noMultiLvlLbl val="0"/>
      </c:catAx>
      <c:valAx>
        <c:axId val="55488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21.583957999999999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88800"/>
        <c:axId val="554889584"/>
      </c:barChart>
      <c:catAx>
        <c:axId val="55488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9584"/>
        <c:crosses val="autoZero"/>
        <c:auto val="1"/>
        <c:lblAlgn val="ctr"/>
        <c:lblOffset val="100"/>
        <c:noMultiLvlLbl val="0"/>
      </c:catAx>
      <c:valAx>
        <c:axId val="55488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1.9917020000000001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95072"/>
        <c:axId val="554887624"/>
      </c:barChart>
      <c:catAx>
        <c:axId val="5548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87624"/>
        <c:crosses val="autoZero"/>
        <c:auto val="1"/>
        <c:lblAlgn val="ctr"/>
        <c:lblOffset val="100"/>
        <c:noMultiLvlLbl val="0"/>
      </c:catAx>
      <c:valAx>
        <c:axId val="554887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512.88130000000001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144"/>
        <c:axId val="566448184"/>
      </c:barChart>
      <c:catAx>
        <c:axId val="5664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48184"/>
        <c:crosses val="autoZero"/>
        <c:auto val="1"/>
        <c:lblAlgn val="ctr"/>
        <c:lblOffset val="100"/>
        <c:noMultiLvlLbl val="0"/>
      </c:catAx>
      <c:valAx>
        <c:axId val="5664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1.8720045000000001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0928"/>
        <c:axId val="566451712"/>
      </c:barChart>
      <c:catAx>
        <c:axId val="5664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1712"/>
        <c:crosses val="autoZero"/>
        <c:auto val="1"/>
        <c:lblAlgn val="ctr"/>
        <c:lblOffset val="100"/>
        <c:noMultiLvlLbl val="0"/>
      </c:catAx>
      <c:valAx>
        <c:axId val="56645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18.068804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4064"/>
        <c:axId val="566452496"/>
      </c:barChart>
      <c:catAx>
        <c:axId val="56645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496"/>
        <c:crosses val="autoZero"/>
        <c:auto val="1"/>
        <c:lblAlgn val="ctr"/>
        <c:lblOffset val="100"/>
        <c:noMultiLvlLbl val="0"/>
      </c:catAx>
      <c:valAx>
        <c:axId val="566452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1.9917020000000001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5632"/>
        <c:axId val="566453280"/>
      </c:barChart>
      <c:catAx>
        <c:axId val="56645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3280"/>
        <c:crosses val="autoZero"/>
        <c:auto val="1"/>
        <c:lblAlgn val="ctr"/>
        <c:lblOffset val="100"/>
        <c:noMultiLvlLbl val="0"/>
      </c:catAx>
      <c:valAx>
        <c:axId val="56645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796.78920000000005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48576"/>
        <c:axId val="566454456"/>
      </c:barChart>
      <c:catAx>
        <c:axId val="5664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4456"/>
        <c:crosses val="autoZero"/>
        <c:auto val="1"/>
        <c:lblAlgn val="ctr"/>
        <c:lblOffset val="100"/>
        <c:noMultiLvlLbl val="0"/>
      </c:catAx>
      <c:valAx>
        <c:axId val="56645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10.739539000000001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451320"/>
        <c:axId val="566452104"/>
      </c:barChart>
      <c:catAx>
        <c:axId val="56645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452104"/>
        <c:crosses val="autoZero"/>
        <c:auto val="1"/>
        <c:lblAlgn val="ctr"/>
        <c:lblOffset val="100"/>
        <c:noMultiLvlLbl val="0"/>
      </c:catAx>
      <c:valAx>
        <c:axId val="56645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4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서동준, ID : H2300024)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08월 01일 11:14:43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2139.4423999999999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84.375879999999995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35.771735999999997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71.117999999999995</v>
      </c>
      <c r="G8" s="59">
        <f>'DRIs DATA 입력'!G8</f>
        <v>10.882</v>
      </c>
      <c r="H8" s="59">
        <f>'DRIs DATA 입력'!H8</f>
        <v>18.001000000000001</v>
      </c>
      <c r="I8" s="46"/>
      <c r="J8" s="59" t="s">
        <v>216</v>
      </c>
      <c r="K8" s="59">
        <f>'DRIs DATA 입력'!K8</f>
        <v>5.6429999999999998</v>
      </c>
      <c r="L8" s="59">
        <f>'DRIs DATA 입력'!L8</f>
        <v>16.905999999999999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800.42412999999999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25.137274000000001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4.2358029999999998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512.88130000000001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152.56164999999999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2.2063891999999998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1.8720045000000001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18.068804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1.9917020000000001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796.78920000000005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10.739539000000001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3.2855398999999998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1.0314152999999999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717.44629999999995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1520.5391999999999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6968.8639999999996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4099.4610000000002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107.28346000000001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195.92902000000001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21.583957999999999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13.866529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1062.4047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2.0058092E-2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4.5229590000000002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297.64825000000002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101.46136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327</v>
      </c>
      <c r="G1" s="62" t="s">
        <v>277</v>
      </c>
      <c r="H1" s="61" t="s">
        <v>328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305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329</v>
      </c>
      <c r="C5" s="65" t="s">
        <v>282</v>
      </c>
      <c r="E5" s="65"/>
      <c r="F5" s="65" t="s">
        <v>50</v>
      </c>
      <c r="G5" s="65" t="s">
        <v>314</v>
      </c>
      <c r="H5" s="65" t="s">
        <v>46</v>
      </c>
      <c r="J5" s="65"/>
      <c r="K5" s="65" t="s">
        <v>315</v>
      </c>
      <c r="L5" s="65" t="s">
        <v>330</v>
      </c>
      <c r="N5" s="65"/>
      <c r="O5" s="65" t="s">
        <v>304</v>
      </c>
      <c r="P5" s="65" t="s">
        <v>284</v>
      </c>
      <c r="Q5" s="65" t="s">
        <v>285</v>
      </c>
      <c r="R5" s="65" t="s">
        <v>331</v>
      </c>
      <c r="S5" s="65" t="s">
        <v>282</v>
      </c>
      <c r="U5" s="65"/>
      <c r="V5" s="65" t="s">
        <v>283</v>
      </c>
      <c r="W5" s="65" t="s">
        <v>284</v>
      </c>
      <c r="X5" s="65" t="s">
        <v>285</v>
      </c>
      <c r="Y5" s="65" t="s">
        <v>331</v>
      </c>
      <c r="Z5" s="65" t="s">
        <v>282</v>
      </c>
    </row>
    <row r="6" spans="1:27" x14ac:dyDescent="0.3">
      <c r="A6" s="65" t="s">
        <v>332</v>
      </c>
      <c r="B6" s="65">
        <v>2000</v>
      </c>
      <c r="C6" s="65">
        <v>2139.4423999999999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306</v>
      </c>
      <c r="O6" s="65">
        <v>45</v>
      </c>
      <c r="P6" s="65">
        <v>55</v>
      </c>
      <c r="Q6" s="65">
        <v>0</v>
      </c>
      <c r="R6" s="65">
        <v>0</v>
      </c>
      <c r="S6" s="65">
        <v>84.375879999999995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35.771735999999997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333</v>
      </c>
      <c r="F8" s="65">
        <v>71.117999999999995</v>
      </c>
      <c r="G8" s="65">
        <v>10.882</v>
      </c>
      <c r="H8" s="65">
        <v>18.001000000000001</v>
      </c>
      <c r="J8" s="65" t="s">
        <v>289</v>
      </c>
      <c r="K8" s="65">
        <v>5.6429999999999998</v>
      </c>
      <c r="L8" s="65">
        <v>16.905999999999999</v>
      </c>
    </row>
    <row r="13" spans="1:27" x14ac:dyDescent="0.3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316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283</v>
      </c>
      <c r="C15" s="65" t="s">
        <v>284</v>
      </c>
      <c r="D15" s="65" t="s">
        <v>334</v>
      </c>
      <c r="E15" s="65" t="s">
        <v>286</v>
      </c>
      <c r="F15" s="65" t="s">
        <v>282</v>
      </c>
      <c r="H15" s="65"/>
      <c r="I15" s="65" t="s">
        <v>304</v>
      </c>
      <c r="J15" s="65" t="s">
        <v>284</v>
      </c>
      <c r="K15" s="65" t="s">
        <v>285</v>
      </c>
      <c r="L15" s="65" t="s">
        <v>286</v>
      </c>
      <c r="M15" s="65" t="s">
        <v>282</v>
      </c>
      <c r="O15" s="65"/>
      <c r="P15" s="65" t="s">
        <v>304</v>
      </c>
      <c r="Q15" s="65" t="s">
        <v>284</v>
      </c>
      <c r="R15" s="65" t="s">
        <v>285</v>
      </c>
      <c r="S15" s="65" t="s">
        <v>286</v>
      </c>
      <c r="T15" s="65" t="s">
        <v>282</v>
      </c>
      <c r="V15" s="65"/>
      <c r="W15" s="65" t="s">
        <v>335</v>
      </c>
      <c r="X15" s="65" t="s">
        <v>284</v>
      </c>
      <c r="Y15" s="65" t="s">
        <v>285</v>
      </c>
      <c r="Z15" s="65" t="s">
        <v>286</v>
      </c>
      <c r="AA15" s="65" t="s">
        <v>336</v>
      </c>
    </row>
    <row r="16" spans="1:27" x14ac:dyDescent="0.3">
      <c r="A16" s="65" t="s">
        <v>292</v>
      </c>
      <c r="B16" s="65">
        <v>500</v>
      </c>
      <c r="C16" s="65">
        <v>700</v>
      </c>
      <c r="D16" s="65">
        <v>0</v>
      </c>
      <c r="E16" s="65">
        <v>3000</v>
      </c>
      <c r="F16" s="65">
        <v>800.42412999999999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25.137274000000001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4.2358029999999998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512.88130000000001</v>
      </c>
    </row>
    <row r="23" spans="1:62" x14ac:dyDescent="0.3">
      <c r="A23" s="66" t="s">
        <v>293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294</v>
      </c>
      <c r="B24" s="67"/>
      <c r="C24" s="67"/>
      <c r="D24" s="67"/>
      <c r="E24" s="67"/>
      <c r="F24" s="67"/>
      <c r="H24" s="67" t="s">
        <v>295</v>
      </c>
      <c r="I24" s="67"/>
      <c r="J24" s="67"/>
      <c r="K24" s="67"/>
      <c r="L24" s="67"/>
      <c r="M24" s="67"/>
      <c r="O24" s="67" t="s">
        <v>337</v>
      </c>
      <c r="P24" s="67"/>
      <c r="Q24" s="67"/>
      <c r="R24" s="67"/>
      <c r="S24" s="67"/>
      <c r="T24" s="67"/>
      <c r="V24" s="67" t="s">
        <v>317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338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318</v>
      </c>
      <c r="AY24" s="67"/>
      <c r="AZ24" s="67"/>
      <c r="BA24" s="67"/>
      <c r="BB24" s="67"/>
      <c r="BC24" s="67"/>
      <c r="BE24" s="67" t="s">
        <v>297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304</v>
      </c>
      <c r="C25" s="65" t="s">
        <v>339</v>
      </c>
      <c r="D25" s="65" t="s">
        <v>285</v>
      </c>
      <c r="E25" s="65" t="s">
        <v>286</v>
      </c>
      <c r="F25" s="65" t="s">
        <v>282</v>
      </c>
      <c r="H25" s="65"/>
      <c r="I25" s="65" t="s">
        <v>304</v>
      </c>
      <c r="J25" s="65" t="s">
        <v>284</v>
      </c>
      <c r="K25" s="65" t="s">
        <v>340</v>
      </c>
      <c r="L25" s="65" t="s">
        <v>286</v>
      </c>
      <c r="M25" s="65" t="s">
        <v>282</v>
      </c>
      <c r="O25" s="65"/>
      <c r="P25" s="65" t="s">
        <v>304</v>
      </c>
      <c r="Q25" s="65" t="s">
        <v>284</v>
      </c>
      <c r="R25" s="65" t="s">
        <v>285</v>
      </c>
      <c r="S25" s="65" t="s">
        <v>286</v>
      </c>
      <c r="T25" s="65" t="s">
        <v>282</v>
      </c>
      <c r="V25" s="65"/>
      <c r="W25" s="65" t="s">
        <v>304</v>
      </c>
      <c r="X25" s="65" t="s">
        <v>284</v>
      </c>
      <c r="Y25" s="65" t="s">
        <v>285</v>
      </c>
      <c r="Z25" s="65" t="s">
        <v>286</v>
      </c>
      <c r="AA25" s="65" t="s">
        <v>282</v>
      </c>
      <c r="AC25" s="65"/>
      <c r="AD25" s="65" t="s">
        <v>304</v>
      </c>
      <c r="AE25" s="65" t="s">
        <v>284</v>
      </c>
      <c r="AF25" s="65" t="s">
        <v>285</v>
      </c>
      <c r="AG25" s="65" t="s">
        <v>286</v>
      </c>
      <c r="AH25" s="65" t="s">
        <v>282</v>
      </c>
      <c r="AJ25" s="65"/>
      <c r="AK25" s="65" t="s">
        <v>304</v>
      </c>
      <c r="AL25" s="65" t="s">
        <v>339</v>
      </c>
      <c r="AM25" s="65" t="s">
        <v>334</v>
      </c>
      <c r="AN25" s="65" t="s">
        <v>286</v>
      </c>
      <c r="AO25" s="65" t="s">
        <v>282</v>
      </c>
      <c r="AQ25" s="65"/>
      <c r="AR25" s="65" t="s">
        <v>304</v>
      </c>
      <c r="AS25" s="65" t="s">
        <v>284</v>
      </c>
      <c r="AT25" s="65" t="s">
        <v>285</v>
      </c>
      <c r="AU25" s="65" t="s">
        <v>286</v>
      </c>
      <c r="AV25" s="65" t="s">
        <v>282</v>
      </c>
      <c r="AX25" s="65"/>
      <c r="AY25" s="65" t="s">
        <v>304</v>
      </c>
      <c r="AZ25" s="65" t="s">
        <v>284</v>
      </c>
      <c r="BA25" s="65" t="s">
        <v>285</v>
      </c>
      <c r="BB25" s="65" t="s">
        <v>331</v>
      </c>
      <c r="BC25" s="65" t="s">
        <v>282</v>
      </c>
      <c r="BE25" s="65"/>
      <c r="BF25" s="65" t="s">
        <v>304</v>
      </c>
      <c r="BG25" s="65" t="s">
        <v>284</v>
      </c>
      <c r="BH25" s="65" t="s">
        <v>341</v>
      </c>
      <c r="BI25" s="65" t="s">
        <v>286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152.56164999999999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2.2063891999999998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1.8720045000000001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18.068804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1.9917020000000001</v>
      </c>
      <c r="AJ26" s="65" t="s">
        <v>342</v>
      </c>
      <c r="AK26" s="65">
        <v>320</v>
      </c>
      <c r="AL26" s="65">
        <v>400</v>
      </c>
      <c r="AM26" s="65">
        <v>0</v>
      </c>
      <c r="AN26" s="65">
        <v>1000</v>
      </c>
      <c r="AO26" s="65">
        <v>796.78920000000005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10.739539000000001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3.2855398999999998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1.0314152999999999</v>
      </c>
    </row>
    <row r="33" spans="1:68" x14ac:dyDescent="0.3">
      <c r="A33" s="66" t="s">
        <v>298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343</v>
      </c>
      <c r="B34" s="67"/>
      <c r="C34" s="67"/>
      <c r="D34" s="67"/>
      <c r="E34" s="67"/>
      <c r="F34" s="67"/>
      <c r="H34" s="67" t="s">
        <v>344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345</v>
      </c>
      <c r="W34" s="67"/>
      <c r="X34" s="67"/>
      <c r="Y34" s="67"/>
      <c r="Z34" s="67"/>
      <c r="AA34" s="67"/>
      <c r="AC34" s="67" t="s">
        <v>311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304</v>
      </c>
      <c r="C35" s="65" t="s">
        <v>284</v>
      </c>
      <c r="D35" s="65" t="s">
        <v>341</v>
      </c>
      <c r="E35" s="65" t="s">
        <v>286</v>
      </c>
      <c r="F35" s="65" t="s">
        <v>282</v>
      </c>
      <c r="H35" s="65"/>
      <c r="I35" s="65" t="s">
        <v>304</v>
      </c>
      <c r="J35" s="65" t="s">
        <v>346</v>
      </c>
      <c r="K35" s="65" t="s">
        <v>285</v>
      </c>
      <c r="L35" s="65" t="s">
        <v>331</v>
      </c>
      <c r="M35" s="65" t="s">
        <v>282</v>
      </c>
      <c r="O35" s="65"/>
      <c r="P35" s="65" t="s">
        <v>304</v>
      </c>
      <c r="Q35" s="65" t="s">
        <v>284</v>
      </c>
      <c r="R35" s="65" t="s">
        <v>285</v>
      </c>
      <c r="S35" s="65" t="s">
        <v>286</v>
      </c>
      <c r="T35" s="65" t="s">
        <v>347</v>
      </c>
      <c r="V35" s="65"/>
      <c r="W35" s="65" t="s">
        <v>304</v>
      </c>
      <c r="X35" s="65" t="s">
        <v>284</v>
      </c>
      <c r="Y35" s="65" t="s">
        <v>285</v>
      </c>
      <c r="Z35" s="65" t="s">
        <v>286</v>
      </c>
      <c r="AA35" s="65" t="s">
        <v>347</v>
      </c>
      <c r="AC35" s="65"/>
      <c r="AD35" s="65" t="s">
        <v>304</v>
      </c>
      <c r="AE35" s="65" t="s">
        <v>284</v>
      </c>
      <c r="AF35" s="65" t="s">
        <v>285</v>
      </c>
      <c r="AG35" s="65" t="s">
        <v>348</v>
      </c>
      <c r="AH35" s="65" t="s">
        <v>282</v>
      </c>
      <c r="AJ35" s="65"/>
      <c r="AK35" s="65" t="s">
        <v>304</v>
      </c>
      <c r="AL35" s="65" t="s">
        <v>284</v>
      </c>
      <c r="AM35" s="65" t="s">
        <v>285</v>
      </c>
      <c r="AN35" s="65" t="s">
        <v>286</v>
      </c>
      <c r="AO35" s="65" t="s">
        <v>282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717.44629999999995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1520.5391999999999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6968.8639999999996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4099.4610000000002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107.28346000000001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195.92902000000001</v>
      </c>
    </row>
    <row r="43" spans="1:68" x14ac:dyDescent="0.3">
      <c r="A43" s="66" t="s">
        <v>312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300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349</v>
      </c>
      <c r="AD44" s="67"/>
      <c r="AE44" s="67"/>
      <c r="AF44" s="67"/>
      <c r="AG44" s="67"/>
      <c r="AH44" s="67"/>
      <c r="AJ44" s="67" t="s">
        <v>301</v>
      </c>
      <c r="AK44" s="67"/>
      <c r="AL44" s="67"/>
      <c r="AM44" s="67"/>
      <c r="AN44" s="67"/>
      <c r="AO44" s="67"/>
      <c r="AQ44" s="67" t="s">
        <v>350</v>
      </c>
      <c r="AR44" s="67"/>
      <c r="AS44" s="67"/>
      <c r="AT44" s="67"/>
      <c r="AU44" s="67"/>
      <c r="AV44" s="67"/>
      <c r="AX44" s="67" t="s">
        <v>322</v>
      </c>
      <c r="AY44" s="67"/>
      <c r="AZ44" s="67"/>
      <c r="BA44" s="67"/>
      <c r="BB44" s="67"/>
      <c r="BC44" s="67"/>
      <c r="BE44" s="67" t="s">
        <v>323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304</v>
      </c>
      <c r="C45" s="65" t="s">
        <v>284</v>
      </c>
      <c r="D45" s="65" t="s">
        <v>285</v>
      </c>
      <c r="E45" s="65" t="s">
        <v>286</v>
      </c>
      <c r="F45" s="65" t="s">
        <v>282</v>
      </c>
      <c r="H45" s="65"/>
      <c r="I45" s="65" t="s">
        <v>304</v>
      </c>
      <c r="J45" s="65" t="s">
        <v>284</v>
      </c>
      <c r="K45" s="65" t="s">
        <v>285</v>
      </c>
      <c r="L45" s="65" t="s">
        <v>286</v>
      </c>
      <c r="M45" s="65" t="s">
        <v>351</v>
      </c>
      <c r="O45" s="65"/>
      <c r="P45" s="65" t="s">
        <v>352</v>
      </c>
      <c r="Q45" s="65" t="s">
        <v>284</v>
      </c>
      <c r="R45" s="65" t="s">
        <v>285</v>
      </c>
      <c r="S45" s="65" t="s">
        <v>286</v>
      </c>
      <c r="T45" s="65" t="s">
        <v>282</v>
      </c>
      <c r="V45" s="65"/>
      <c r="W45" s="65" t="s">
        <v>304</v>
      </c>
      <c r="X45" s="65" t="s">
        <v>284</v>
      </c>
      <c r="Y45" s="65" t="s">
        <v>285</v>
      </c>
      <c r="Z45" s="65" t="s">
        <v>286</v>
      </c>
      <c r="AA45" s="65" t="s">
        <v>282</v>
      </c>
      <c r="AC45" s="65"/>
      <c r="AD45" s="65" t="s">
        <v>304</v>
      </c>
      <c r="AE45" s="65" t="s">
        <v>346</v>
      </c>
      <c r="AF45" s="65" t="s">
        <v>285</v>
      </c>
      <c r="AG45" s="65" t="s">
        <v>286</v>
      </c>
      <c r="AH45" s="65" t="s">
        <v>282</v>
      </c>
      <c r="AJ45" s="65"/>
      <c r="AK45" s="65" t="s">
        <v>335</v>
      </c>
      <c r="AL45" s="65" t="s">
        <v>284</v>
      </c>
      <c r="AM45" s="65" t="s">
        <v>285</v>
      </c>
      <c r="AN45" s="65" t="s">
        <v>331</v>
      </c>
      <c r="AO45" s="65" t="s">
        <v>282</v>
      </c>
      <c r="AQ45" s="65"/>
      <c r="AR45" s="65" t="s">
        <v>304</v>
      </c>
      <c r="AS45" s="65" t="s">
        <v>284</v>
      </c>
      <c r="AT45" s="65" t="s">
        <v>285</v>
      </c>
      <c r="AU45" s="65" t="s">
        <v>286</v>
      </c>
      <c r="AV45" s="65" t="s">
        <v>347</v>
      </c>
      <c r="AX45" s="65"/>
      <c r="AY45" s="65" t="s">
        <v>304</v>
      </c>
      <c r="AZ45" s="65" t="s">
        <v>284</v>
      </c>
      <c r="BA45" s="65" t="s">
        <v>341</v>
      </c>
      <c r="BB45" s="65" t="s">
        <v>286</v>
      </c>
      <c r="BC45" s="65" t="s">
        <v>282</v>
      </c>
      <c r="BE45" s="65"/>
      <c r="BF45" s="65" t="s">
        <v>304</v>
      </c>
      <c r="BG45" s="65" t="s">
        <v>284</v>
      </c>
      <c r="BH45" s="65" t="s">
        <v>285</v>
      </c>
      <c r="BI45" s="65" t="s">
        <v>286</v>
      </c>
      <c r="BJ45" s="65" t="s">
        <v>282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21.583957999999999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13.866529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1062.4047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2.0058092E-2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4.5229590000000002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297.64825000000002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101.46136</v>
      </c>
      <c r="AX46" s="65" t="s">
        <v>276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0" sqref="I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324</v>
      </c>
      <c r="D2" s="61">
        <v>66</v>
      </c>
      <c r="E2" s="61">
        <v>2139.4423999999999</v>
      </c>
      <c r="F2" s="61">
        <v>333.35773</v>
      </c>
      <c r="G2" s="61">
        <v>51.006507999999997</v>
      </c>
      <c r="H2" s="61">
        <v>31.421764</v>
      </c>
      <c r="I2" s="61">
        <v>19.584743</v>
      </c>
      <c r="J2" s="61">
        <v>84.375879999999995</v>
      </c>
      <c r="K2" s="61">
        <v>51.457324999999997</v>
      </c>
      <c r="L2" s="61">
        <v>32.918551999999998</v>
      </c>
      <c r="M2" s="61">
        <v>35.771735999999997</v>
      </c>
      <c r="N2" s="61">
        <v>3.8253338000000001</v>
      </c>
      <c r="O2" s="61">
        <v>18.594125999999999</v>
      </c>
      <c r="P2" s="61">
        <v>1058.5751</v>
      </c>
      <c r="Q2" s="61">
        <v>30.803999999999998</v>
      </c>
      <c r="R2" s="61">
        <v>800.42412999999999</v>
      </c>
      <c r="S2" s="61">
        <v>99.434394999999995</v>
      </c>
      <c r="T2" s="61">
        <v>8411.8790000000008</v>
      </c>
      <c r="U2" s="61">
        <v>4.2358029999999998</v>
      </c>
      <c r="V2" s="61">
        <v>25.137274000000001</v>
      </c>
      <c r="W2" s="61">
        <v>512.88130000000001</v>
      </c>
      <c r="X2" s="61">
        <v>152.56164999999999</v>
      </c>
      <c r="Y2" s="61">
        <v>2.2063891999999998</v>
      </c>
      <c r="Z2" s="61">
        <v>1.8720045000000001</v>
      </c>
      <c r="AA2" s="61">
        <v>18.068804</v>
      </c>
      <c r="AB2" s="61">
        <v>1.9917020000000001</v>
      </c>
      <c r="AC2" s="61">
        <v>796.78920000000005</v>
      </c>
      <c r="AD2" s="61">
        <v>10.739539000000001</v>
      </c>
      <c r="AE2" s="61">
        <v>3.2855398999999998</v>
      </c>
      <c r="AF2" s="61">
        <v>1.0314152999999999</v>
      </c>
      <c r="AG2" s="61">
        <v>717.44629999999995</v>
      </c>
      <c r="AH2" s="61">
        <v>495.29464999999999</v>
      </c>
      <c r="AI2" s="61">
        <v>222.15161000000001</v>
      </c>
      <c r="AJ2" s="61">
        <v>1520.5391999999999</v>
      </c>
      <c r="AK2" s="61">
        <v>6968.8639999999996</v>
      </c>
      <c r="AL2" s="61">
        <v>107.28346000000001</v>
      </c>
      <c r="AM2" s="61">
        <v>4099.4610000000002</v>
      </c>
      <c r="AN2" s="61">
        <v>195.92902000000001</v>
      </c>
      <c r="AO2" s="61">
        <v>21.583957999999999</v>
      </c>
      <c r="AP2" s="61">
        <v>16.157354000000002</v>
      </c>
      <c r="AQ2" s="61">
        <v>5.4266033</v>
      </c>
      <c r="AR2" s="61">
        <v>13.866529</v>
      </c>
      <c r="AS2" s="61">
        <v>1062.4047</v>
      </c>
      <c r="AT2" s="61">
        <v>2.0058092E-2</v>
      </c>
      <c r="AU2" s="61">
        <v>4.5229590000000002</v>
      </c>
      <c r="AV2" s="61">
        <v>297.64825000000002</v>
      </c>
      <c r="AW2" s="61">
        <v>101.46136</v>
      </c>
      <c r="AX2" s="61">
        <v>0.29792370000000001</v>
      </c>
      <c r="AY2" s="61">
        <v>2.1249897</v>
      </c>
      <c r="AZ2" s="61">
        <v>401.90793000000002</v>
      </c>
      <c r="BA2" s="61">
        <v>49.578229999999998</v>
      </c>
      <c r="BB2" s="61">
        <v>12.355636000000001</v>
      </c>
      <c r="BC2" s="61">
        <v>14.98882</v>
      </c>
      <c r="BD2" s="61">
        <v>22.220338999999999</v>
      </c>
      <c r="BE2" s="61">
        <v>1.6296449</v>
      </c>
      <c r="BF2" s="61">
        <v>10.651223999999999</v>
      </c>
      <c r="BG2" s="61">
        <v>1.1518281E-3</v>
      </c>
      <c r="BH2" s="61">
        <v>5.6821019999999996E-3</v>
      </c>
      <c r="BI2" s="61">
        <v>4.3865162999999997E-3</v>
      </c>
      <c r="BJ2" s="61">
        <v>5.0084490000000002E-2</v>
      </c>
      <c r="BK2" s="61">
        <v>8.8602166000000004E-5</v>
      </c>
      <c r="BL2" s="61">
        <v>0.18366489</v>
      </c>
      <c r="BM2" s="61">
        <v>2.5936067</v>
      </c>
      <c r="BN2" s="61">
        <v>0.72604007000000004</v>
      </c>
      <c r="BO2" s="61">
        <v>55.24006</v>
      </c>
      <c r="BP2" s="61">
        <v>8.4449509999999997</v>
      </c>
      <c r="BQ2" s="61">
        <v>18.087717000000001</v>
      </c>
      <c r="BR2" s="61">
        <v>70.120925999999997</v>
      </c>
      <c r="BS2" s="61">
        <v>38.515293</v>
      </c>
      <c r="BT2" s="61">
        <v>10.3947</v>
      </c>
      <c r="BU2" s="61">
        <v>2.2574443E-2</v>
      </c>
      <c r="BV2" s="61">
        <v>3.1869229999999998E-2</v>
      </c>
      <c r="BW2" s="61">
        <v>0.69086650000000005</v>
      </c>
      <c r="BX2" s="61">
        <v>1.0901026</v>
      </c>
      <c r="BY2" s="61">
        <v>0.12901894999999999</v>
      </c>
      <c r="BZ2" s="61">
        <v>7.9172384000000004E-4</v>
      </c>
      <c r="CA2" s="61">
        <v>1.3750363999999999</v>
      </c>
      <c r="CB2" s="61">
        <v>1.6856715000000001E-2</v>
      </c>
      <c r="CC2" s="61">
        <v>0.16271532</v>
      </c>
      <c r="CD2" s="61">
        <v>1.2285132000000001</v>
      </c>
      <c r="CE2" s="61">
        <v>8.5217185000000001E-2</v>
      </c>
      <c r="CF2" s="61">
        <v>0.1246617</v>
      </c>
      <c r="CG2" s="61">
        <v>0</v>
      </c>
      <c r="CH2" s="61">
        <v>1.8732766000000001E-2</v>
      </c>
      <c r="CI2" s="61">
        <v>6.3705669999999997E-3</v>
      </c>
      <c r="CJ2" s="61">
        <v>2.95187</v>
      </c>
      <c r="CK2" s="61">
        <v>2.2836193000000001E-2</v>
      </c>
      <c r="CL2" s="61">
        <v>0.71017355000000004</v>
      </c>
      <c r="CM2" s="61">
        <v>2.5539543999999998</v>
      </c>
      <c r="CN2" s="61">
        <v>3060.3215</v>
      </c>
      <c r="CO2" s="61">
        <v>5340.9535999999998</v>
      </c>
      <c r="CP2" s="61">
        <v>3406.5408000000002</v>
      </c>
      <c r="CQ2" s="61">
        <v>996.99554000000001</v>
      </c>
      <c r="CR2" s="61">
        <v>641.90686000000005</v>
      </c>
      <c r="CS2" s="61">
        <v>456.84442000000001</v>
      </c>
      <c r="CT2" s="61">
        <v>3154.0918000000001</v>
      </c>
      <c r="CU2" s="61">
        <v>1950.1133</v>
      </c>
      <c r="CV2" s="61">
        <v>1415.1074000000001</v>
      </c>
      <c r="CW2" s="61">
        <v>2245.0441999999998</v>
      </c>
      <c r="CX2" s="61">
        <v>658.24270000000001</v>
      </c>
      <c r="CY2" s="61">
        <v>3708.5144</v>
      </c>
      <c r="CZ2" s="61">
        <v>1713.0509999999999</v>
      </c>
      <c r="DA2" s="61">
        <v>5062.0060000000003</v>
      </c>
      <c r="DB2" s="61">
        <v>4319.0356000000002</v>
      </c>
      <c r="DC2" s="61">
        <v>7688.7686000000003</v>
      </c>
      <c r="DD2" s="61">
        <v>11258.75</v>
      </c>
      <c r="DE2" s="61">
        <v>2549.8555000000001</v>
      </c>
      <c r="DF2" s="61">
        <v>4581.3433000000005</v>
      </c>
      <c r="DG2" s="61">
        <v>2766.1190000000001</v>
      </c>
      <c r="DH2" s="61">
        <v>125.02537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49.578229999999998</v>
      </c>
      <c r="B6">
        <f>BB2</f>
        <v>12.355636000000001</v>
      </c>
      <c r="C6">
        <f>BC2</f>
        <v>14.98882</v>
      </c>
      <c r="D6">
        <f>BD2</f>
        <v>22.220338999999999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20" sqref="L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20297</v>
      </c>
      <c r="C2" s="56">
        <f ca="1">YEAR(TODAY())-YEAR(B2)+IF(TODAY()&gt;=DATE(YEAR(TODAY()),MONTH(B2),DAY(B2)),0,-1)</f>
        <v>67</v>
      </c>
      <c r="E2" s="52">
        <v>155.69999999999999</v>
      </c>
      <c r="F2" s="53" t="s">
        <v>39</v>
      </c>
      <c r="G2" s="52">
        <v>60.5</v>
      </c>
      <c r="H2" s="51" t="s">
        <v>41</v>
      </c>
      <c r="I2" s="72">
        <f>ROUND(G3/E3^2,1)</f>
        <v>25</v>
      </c>
    </row>
    <row r="3" spans="1:9" x14ac:dyDescent="0.3">
      <c r="E3" s="51">
        <f>E2/100</f>
        <v>1.5569999999999999</v>
      </c>
      <c r="F3" s="51" t="s">
        <v>40</v>
      </c>
      <c r="G3" s="51">
        <f>G2</f>
        <v>60.5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서동준, ID : H2300024)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08월 01일 11:14:43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155.69999999999999</v>
      </c>
      <c r="L12" s="124"/>
      <c r="M12" s="117">
        <f>'개인정보 및 신체계측 입력'!G2</f>
        <v>60.5</v>
      </c>
      <c r="N12" s="118"/>
      <c r="O12" s="113" t="s">
        <v>271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서동준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71.117999999999995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10.882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18.001000000000001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16.899999999999999</v>
      </c>
      <c r="L72" s="36" t="s">
        <v>53</v>
      </c>
      <c r="M72" s="36">
        <f>ROUND('DRIs DATA'!K8,1)</f>
        <v>5.6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106.72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209.48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152.56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132.78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89.68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464.59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215.84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2022-08-01T06:27:21Z</dcterms:modified>
</cp:coreProperties>
</file>