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<sst xmlns="http://schemas.openxmlformats.org/spreadsheetml/2006/main" count="692" uniqueCount="338">
  <si>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</si>
  <si>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</si>
  <si>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</si>
  <si>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</si>
  <si>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</si>
  <si>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</si>
  <si>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</si>
  <si>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</si>
  <si>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</si>
  <si>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</si>
  <si>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</si>
  <si>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</si>
  <si>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</si>
  <si>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</si>
  <si>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</si>
  <si>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</si>
  <si>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</si>
  <si>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</si>
  <si>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</si>
  <si>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</si>
  <si>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</si>
  <si>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</si>
  <si>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</si>
  <si>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</si>
  <si>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</si>
  <si>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</si>
  <si>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</si>
  <si>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</si>
  <si>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</si>
  <si>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</si>
  <si>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</si>
  <si>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</si>
  <si>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</si>
  <si>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</si>
  <si>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</si>
  <si>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</si>
  <si>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</si>
  <si>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</si>
  <si>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</si>
  <si>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</si>
  <si>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</si>
  <si>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</si>
  <si>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</si>
  <si>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</si>
  <si>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</si>
  <si>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</si>
  <si>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</si>
  <si>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</si>
  <si>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</si>
  <si>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</si>
  <si>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</si>
  <si>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</si>
  <si>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</si>
  <si>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</si>
  <si>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</si>
  <si>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</si>
  <si>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</si>
  <si>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</si>
  <si>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</si>
  <si>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</si>
  <si>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</si>
  <si>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</si>
  <si>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</si>
  <si>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</si>
  <si>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</si>
  <si>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</si>
  <si>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</si>
  <si>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</si>
  <si>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</si>
  <si>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</si>
  <si>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</si>
  <si>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</si>
  <si>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</si>
  <si>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</si>
  <si>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</si>
  <si>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</si>
  <si>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</si>
  <si>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</si>
  <si>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</si>
  <si>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</si>
  <si>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</si>
  <si>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</si>
  <si>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</si>
  <si>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</si>
  <si>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</si>
  <si>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</si>
  <si>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</si>
  <si>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</si>
  <si>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</si>
  <si>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</si>
  <si>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</si>
  <si>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</si>
  <si>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</si>
  <si>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</si>
  <si>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</si>
  <si>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</si>
  <si>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</si>
  <si>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</si>
  <si>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</si>
  <si>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</si>
  <si>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</si>
  <si>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</si>
  <si>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</si>
  <si>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</si>
  <si>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</si>
  <si>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</si>
  <si>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</si>
  <si>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</si>
  <si>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</si>
  <si>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</si>
  <si>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</si>
  <si>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</si>
  <si>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</si>
  <si>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</si>
  <si>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</si>
  <si>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</si>
  <si>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</si>
  <si>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</si>
  <si>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</si>
  <si>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</si>
  <si>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</si>
  <si>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</si>
  <si>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</si>
  <si>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</si>
  <si>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</si>
  <si>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</si>
  <si>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</si>
  <si>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</si>
  <si>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</si>
  <si>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</si>
  <si>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</si>
  <si>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</si>
  <si>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</si>
  <si>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</si>
  <si>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</si>
  <si>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</si>
  <si>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</si>
  <si>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</si>
  <si>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</si>
  <si>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</si>
  <si>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</si>
  <si>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</si>
  <si>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</si>
  <si>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</si>
  <si>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</si>
  <si>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</si>
  <si>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</si>
  <si>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</si>
  <si>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</si>
  <si>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</si>
  <si>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</si>
  <si>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</si>
  <si>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</si>
  <si>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</si>
  <si>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</si>
  <si>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</si>
  <si>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</si>
  <si>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</si>
  <si>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</si>
  <si>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</si>
  <si>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</si>
  <si>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</si>
  <si>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</si>
  <si>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</si>
  <si>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</si>
  <si>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</si>
  <si>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</si>
  <si>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</si>
  <si>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</si>
  <si>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</si>
  <si>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</si>
  <si>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</si>
  <si>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</si>
  <si>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</si>
  <si>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</si>
  <si>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</si>
  <si>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</si>
  <si>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</si>
  <si>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</si>
  <si>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</si>
  <si>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</si>
  <si>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</si>
  <si>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</si>
  <si>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</si>
  <si>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</si>
  <si>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</si>
  <si>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</si>
  <si>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</si>
  <si>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</si>
  <si>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</si>
  <si>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</si>
  <si>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</si>
  <si>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</si>
  <si>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</si>
  <si>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</si>
  <si>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</si>
  <si>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</si>
  <si>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</si>
  <si>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</si>
  <si>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</si>
  <si>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</si>
  <si>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</si>
  <si>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</si>
  <si>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</si>
  <si>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</si>
  <si>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</si>
  <si>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</si>
  <si>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</si>
  <si>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</si>
  <si>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</si>
  <si>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</si>
  <si>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</si>
  <si>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</si>
  <si>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</si>
  <si>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</si>
  <si>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</si>
  <si>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</si>
  <si>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</si>
  <si>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</si>
  <si>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</si>
  <si>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</si>
  <si>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</si>
  <si>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</si>
  <si>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</si>
  <si>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</si>
  <si>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</si>
  <si>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</si>
  <si>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</si>
  <si>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</si>
  <si>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</si>
  <si>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</si>
  <si>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</si>
  <si>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</si>
  <si>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</si>
  <si>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</si>
  <si>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</si>
  <si>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</si>
  <si>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</si>
  <si>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</si>
  <si>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</si>
  <si>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</si>
  <si>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</si>
  <si>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</si>
  <si>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</si>
  <si>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</si>
  <si>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</si>
  <si>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</si>
  <si>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</si>
  <si>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</si>
  <si>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</si>
  <si>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</si>
  <si>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</si>
  <si>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</si>
  <si>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</si>
  <si>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</si>
  <si>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</si>
  <si>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</si>
  <si>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</si>
  <si>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</si>
  <si>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</si>
  <si>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</si>
  <si>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</si>
  <si>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</si>
  <si>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</si>
  <si>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</si>
  <si>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</si>
  <si>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</si>
  <si>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</si>
  <si>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</si>
  <si>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</si>
  <si>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</si>
  <si>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</si>
  <si>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</si>
  <si>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</si>
  <si>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</si>
  <si>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</si>
  <si>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</si>
  <si>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</si>
  <si>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</si>
  <si>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</si>
  <si>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칼륨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</si>
  <si>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</si>
  <si>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</si>
  <si>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</si>
  <si>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셀레늄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</si>
  <si>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</si>
  <si>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</si>
  <si>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</si>
  <si>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식이섬유</t>
    <phoneticPr fontId="1" type="noConversion"/>
  </si>
  <si>
    <t>n-6불포화</t>
    <phoneticPr fontId="1" type="noConversion"/>
  </si>
  <si>
    <t>적정비율(최소)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</si>
  <si>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</si>
  <si>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</si>
  <si>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</si>
  <si>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판토텐산</t>
    <phoneticPr fontId="1" type="noConversion"/>
  </si>
  <si>
    <t>인</t>
    <phoneticPr fontId="1" type="noConversion"/>
  </si>
  <si>
    <t>구리(ug/일)</t>
    <phoneticPr fontId="1" type="noConversion"/>
  </si>
  <si>
    <t>에너지(kcal)</t>
    <phoneticPr fontId="1" type="noConversion"/>
  </si>
  <si>
    <t>지방</t>
    <phoneticPr fontId="1" type="noConversion"/>
  </si>
  <si>
    <t>평균필요량</t>
    <phoneticPr fontId="1" type="noConversion"/>
  </si>
  <si>
    <t>섭취비율</t>
    <phoneticPr fontId="1" type="noConversion"/>
  </si>
  <si>
    <t>지용성 비타민</t>
    <phoneticPr fontId="1" type="noConversion"/>
  </si>
  <si>
    <t>비타민A(μg RAE/일)</t>
    <phoneticPr fontId="1" type="noConversion"/>
  </si>
  <si>
    <t>엽산</t>
    <phoneticPr fontId="1" type="noConversion"/>
  </si>
  <si>
    <t>다량 무기질</t>
    <phoneticPr fontId="1" type="noConversion"/>
  </si>
  <si>
    <t>미량 무기질</t>
    <phoneticPr fontId="1" type="noConversion"/>
  </si>
  <si>
    <t>정보</t>
    <phoneticPr fontId="1" type="noConversion"/>
  </si>
  <si>
    <t>(설문지 : FFQ 95문항 설문지, 사용자 : 김영숙, ID : H2300025)</t>
  </si>
  <si>
    <t>출력시각</t>
    <phoneticPr fontId="1" type="noConversion"/>
  </si>
  <si>
    <t>2022년 08월 03일 14:07:49</t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</si>
  <si>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</si>
  <si>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</si>
  <si>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</si>
  <si>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</si>
  <si>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</si>
  <si>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</si>
  <si>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</si>
  <si>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</si>
  <si>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</si>
  <si>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</si>
  <si>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</si>
  <si>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</si>
  <si>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</si>
  <si>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</si>
  <si>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</si>
  <si>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</si>
  <si>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</si>
  <si>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</si>
  <si>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나트륨</t>
    <phoneticPr fontId="1" type="noConversion"/>
  </si>
  <si>
    <t>염소</t>
    <phoneticPr fontId="1" type="noConversion"/>
  </si>
  <si>
    <t>마그네슘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</si>
  <si>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</si>
  <si>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</si>
  <si>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</si>
  <si>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</t>
    <phoneticPr fontId="1" type="noConversion"/>
  </si>
  <si>
    <t>H2300025</t>
  </si>
  <si>
    <t>김영숙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</si>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</sst>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122.36958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660592"/>
        <c:axId val="489659416"/>
      </c:barChart>
      <c:catAx>
        <c:axId val="48966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59416"/>
        <c:crosses val="autoZero"/>
        <c:auto val="1"/>
        <c:lblAlgn val="ctr"/>
        <c:lblOffset val="100"/>
        <c:noMultiLvlLbl val="0"/>
      </c:catAx>
      <c:valAx>
        <c:axId val="489659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6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4.3650919999999998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333800"/>
        <c:axId val="562331448"/>
      </c:barChart>
      <c:catAx>
        <c:axId val="56233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331448"/>
        <c:crosses val="autoZero"/>
        <c:auto val="1"/>
        <c:lblAlgn val="ctr"/>
        <c:lblOffset val="100"/>
        <c:noMultiLvlLbl val="0"/>
      </c:catAx>
      <c:valAx>
        <c:axId val="56233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33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5.509862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335368"/>
        <c:axId val="562331056"/>
      </c:barChart>
      <c:catAx>
        <c:axId val="56233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331056"/>
        <c:crosses val="autoZero"/>
        <c:auto val="1"/>
        <c:lblAlgn val="ctr"/>
        <c:lblOffset val="100"/>
        <c:noMultiLvlLbl val="0"/>
      </c:catAx>
      <c:valAx>
        <c:axId val="56233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33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2195.6190000000001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330272"/>
        <c:axId val="562327920"/>
      </c:barChart>
      <c:catAx>
        <c:axId val="56233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327920"/>
        <c:crosses val="autoZero"/>
        <c:auto val="1"/>
        <c:lblAlgn val="ctr"/>
        <c:lblOffset val="100"/>
        <c:noMultiLvlLbl val="0"/>
      </c:catAx>
      <c:valAx>
        <c:axId val="56232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33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5737.741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069112"/>
        <c:axId val="563069504"/>
      </c:barChart>
      <c:catAx>
        <c:axId val="563069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069504"/>
        <c:crosses val="autoZero"/>
        <c:auto val="1"/>
        <c:lblAlgn val="ctr"/>
        <c:lblOffset val="100"/>
        <c:noMultiLvlLbl val="0"/>
      </c:catAx>
      <c:valAx>
        <c:axId val="5630695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06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364.36306999999999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065192"/>
        <c:axId val="563067544"/>
      </c:barChart>
      <c:catAx>
        <c:axId val="56306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067544"/>
        <c:crosses val="autoZero"/>
        <c:auto val="1"/>
        <c:lblAlgn val="ctr"/>
        <c:lblOffset val="100"/>
        <c:noMultiLvlLbl val="0"/>
      </c:catAx>
      <c:valAx>
        <c:axId val="563067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06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213.21436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071072"/>
        <c:axId val="563070288"/>
      </c:barChart>
      <c:catAx>
        <c:axId val="56307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070288"/>
        <c:crosses val="autoZero"/>
        <c:auto val="1"/>
        <c:lblAlgn val="ctr"/>
        <c:lblOffset val="100"/>
        <c:noMultiLvlLbl val="0"/>
      </c:catAx>
      <c:valAx>
        <c:axId val="56307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07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19.037071000000001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071464"/>
        <c:axId val="563071856"/>
      </c:barChart>
      <c:catAx>
        <c:axId val="56307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071856"/>
        <c:crosses val="autoZero"/>
        <c:auto val="1"/>
        <c:lblAlgn val="ctr"/>
        <c:lblOffset val="100"/>
        <c:noMultiLvlLbl val="0"/>
      </c:catAx>
      <c:valAx>
        <c:axId val="563071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07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2536.9268000000002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064800"/>
        <c:axId val="563065584"/>
      </c:barChart>
      <c:catAx>
        <c:axId val="56306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065584"/>
        <c:crosses val="autoZero"/>
        <c:auto val="1"/>
        <c:lblAlgn val="ctr"/>
        <c:lblOffset val="100"/>
        <c:noMultiLvlLbl val="0"/>
      </c:catAx>
      <c:valAx>
        <c:axId val="5630655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06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0.2877403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066368"/>
        <c:axId val="563066760"/>
      </c:barChart>
      <c:catAx>
        <c:axId val="56306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066760"/>
        <c:crosses val="autoZero"/>
        <c:auto val="1"/>
        <c:lblAlgn val="ctr"/>
        <c:lblOffset val="100"/>
        <c:noMultiLvlLbl val="0"/>
      </c:catAx>
      <c:valAx>
        <c:axId val="563066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06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5.9318270000000002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067936"/>
        <c:axId val="563068720"/>
      </c:barChart>
      <c:catAx>
        <c:axId val="56306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068720"/>
        <c:crosses val="autoZero"/>
        <c:auto val="1"/>
        <c:lblAlgn val="ctr"/>
        <c:lblOffset val="100"/>
        <c:noMultiLvlLbl val="0"/>
      </c:catAx>
      <c:valAx>
        <c:axId val="563068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06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44.207250000000002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660200"/>
        <c:axId val="489660984"/>
      </c:barChart>
      <c:catAx>
        <c:axId val="48966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60984"/>
        <c:crosses val="autoZero"/>
        <c:auto val="1"/>
        <c:lblAlgn val="ctr"/>
        <c:lblOffset val="100"/>
        <c:noMultiLvlLbl val="0"/>
      </c:catAx>
      <c:valAx>
        <c:axId val="48966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6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599.47002999999995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991192"/>
        <c:axId val="562986880"/>
      </c:barChart>
      <c:catAx>
        <c:axId val="56299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986880"/>
        <c:crosses val="autoZero"/>
        <c:auto val="1"/>
        <c:lblAlgn val="ctr"/>
        <c:lblOffset val="100"/>
        <c:noMultiLvlLbl val="0"/>
      </c:catAx>
      <c:valAx>
        <c:axId val="56298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99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156.45707999999999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993152"/>
        <c:axId val="562990408"/>
      </c:barChart>
      <c:catAx>
        <c:axId val="56299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990408"/>
        <c:crosses val="autoZero"/>
        <c:auto val="1"/>
        <c:lblAlgn val="ctr"/>
        <c:lblOffset val="100"/>
        <c:noMultiLvlLbl val="0"/>
      </c:catAx>
      <c:valAx>
        <c:axId val="562990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99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5.9820000000000002</c:v>
                </c:pt>
                <c:pt idx="1">
                  <c:v>12.596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2989232"/>
        <c:axId val="562990016"/>
      </c:barChart>
      <c:catAx>
        <c:axId val="56298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990016"/>
        <c:crosses val="autoZero"/>
        <c:auto val="1"/>
        <c:lblAlgn val="ctr"/>
        <c:lblOffset val="100"/>
        <c:noMultiLvlLbl val="0"/>
      </c:catAx>
      <c:valAx>
        <c:axId val="56299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98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20.977768000000001</c:v>
                </c:pt>
                <c:pt idx="1">
                  <c:v>20.846409000000001</c:v>
                </c:pt>
                <c:pt idx="2">
                  <c:v>21.402857000000001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1150.3552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989624"/>
        <c:axId val="562991584"/>
      </c:barChart>
      <c:catAx>
        <c:axId val="56298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991584"/>
        <c:crosses val="autoZero"/>
        <c:auto val="1"/>
        <c:lblAlgn val="ctr"/>
        <c:lblOffset val="100"/>
        <c:noMultiLvlLbl val="0"/>
      </c:catAx>
      <c:valAx>
        <c:axId val="562991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98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29.987549999999999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992368"/>
        <c:axId val="562992760"/>
      </c:barChart>
      <c:catAx>
        <c:axId val="56299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992760"/>
        <c:crosses val="autoZero"/>
        <c:auto val="1"/>
        <c:lblAlgn val="ctr"/>
        <c:lblOffset val="100"/>
        <c:noMultiLvlLbl val="0"/>
      </c:catAx>
      <c:valAx>
        <c:axId val="56299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99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74.091999999999999</c:v>
                </c:pt>
                <c:pt idx="1">
                  <c:v>9.4250000000000007</c:v>
                </c:pt>
                <c:pt idx="2">
                  <c:v>16.481999999999999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2993544"/>
        <c:axId val="562987272"/>
      </c:barChart>
      <c:catAx>
        <c:axId val="56299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987272"/>
        <c:crosses val="autoZero"/>
        <c:auto val="1"/>
        <c:lblAlgn val="ctr"/>
        <c:lblOffset val="100"/>
        <c:noMultiLvlLbl val="0"/>
      </c:catAx>
      <c:valAx>
        <c:axId val="562987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993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3342.2678000000001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2072"/>
        <c:axId val="563647760"/>
      </c:barChart>
      <c:catAx>
        <c:axId val="563652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7760"/>
        <c:crosses val="autoZero"/>
        <c:auto val="1"/>
        <c:lblAlgn val="ctr"/>
        <c:lblOffset val="100"/>
        <c:noMultiLvlLbl val="0"/>
      </c:catAx>
      <c:valAx>
        <c:axId val="563647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2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232.06290999999999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1680"/>
        <c:axId val="563648152"/>
      </c:barChart>
      <c:catAx>
        <c:axId val="56365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8152"/>
        <c:crosses val="autoZero"/>
        <c:auto val="1"/>
        <c:lblAlgn val="ctr"/>
        <c:lblOffset val="100"/>
        <c:noMultiLvlLbl val="0"/>
      </c:catAx>
      <c:valAx>
        <c:axId val="563648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1075.2240999999999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2464"/>
        <c:axId val="563652856"/>
      </c:barChart>
      <c:catAx>
        <c:axId val="56365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856"/>
        <c:crosses val="autoZero"/>
        <c:auto val="1"/>
        <c:lblAlgn val="ctr"/>
        <c:lblOffset val="100"/>
        <c:noMultiLvlLbl val="0"/>
      </c:catAx>
      <c:valAx>
        <c:axId val="563652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8.7739550000000008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661768"/>
        <c:axId val="489662160"/>
      </c:barChart>
      <c:catAx>
        <c:axId val="48966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62160"/>
        <c:crosses val="autoZero"/>
        <c:auto val="1"/>
        <c:lblAlgn val="ctr"/>
        <c:lblOffset val="100"/>
        <c:noMultiLvlLbl val="0"/>
      </c:catAx>
      <c:valAx>
        <c:axId val="489662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6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9172.2970000000005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9720"/>
        <c:axId val="563651288"/>
      </c:barChart>
      <c:catAx>
        <c:axId val="56364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1288"/>
        <c:crosses val="autoZero"/>
        <c:auto val="1"/>
        <c:lblAlgn val="ctr"/>
        <c:lblOffset val="100"/>
        <c:noMultiLvlLbl val="0"/>
      </c:catAx>
      <c:valAx>
        <c:axId val="563651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26.656645000000001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0112"/>
        <c:axId val="563653248"/>
      </c:barChart>
      <c:catAx>
        <c:axId val="56365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3248"/>
        <c:crosses val="autoZero"/>
        <c:auto val="1"/>
        <c:lblAlgn val="ctr"/>
        <c:lblOffset val="100"/>
        <c:noMultiLvlLbl val="0"/>
      </c:catAx>
      <c:valAx>
        <c:axId val="563653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3.2768723999999998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3640"/>
        <c:axId val="563647368"/>
      </c:barChart>
      <c:catAx>
        <c:axId val="56365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7368"/>
        <c:crosses val="autoZero"/>
        <c:auto val="1"/>
        <c:lblAlgn val="ctr"/>
        <c:lblOffset val="100"/>
        <c:noMultiLvlLbl val="0"/>
      </c:catAx>
      <c:valAx>
        <c:axId val="563647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437.21802000000002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662552"/>
        <c:axId val="489657848"/>
      </c:barChart>
      <c:catAx>
        <c:axId val="48966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57848"/>
        <c:crosses val="autoZero"/>
        <c:auto val="1"/>
        <c:lblAlgn val="ctr"/>
        <c:lblOffset val="100"/>
        <c:noMultiLvlLbl val="0"/>
      </c:catAx>
      <c:valAx>
        <c:axId val="489657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62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2.5878293999999999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657064"/>
        <c:axId val="489657456"/>
      </c:barChart>
      <c:catAx>
        <c:axId val="48965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57456"/>
        <c:crosses val="autoZero"/>
        <c:auto val="1"/>
        <c:lblAlgn val="ctr"/>
        <c:lblOffset val="100"/>
        <c:noMultiLvlLbl val="0"/>
      </c:catAx>
      <c:valAx>
        <c:axId val="489657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57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28.662130000000001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976024"/>
        <c:axId val="562334192"/>
      </c:barChart>
      <c:catAx>
        <c:axId val="17997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334192"/>
        <c:crosses val="autoZero"/>
        <c:auto val="1"/>
        <c:lblAlgn val="ctr"/>
        <c:lblOffset val="100"/>
        <c:noMultiLvlLbl val="0"/>
      </c:catAx>
      <c:valAx>
        <c:axId val="56233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976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3.2768723999999998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330664"/>
        <c:axId val="562329096"/>
      </c:barChart>
      <c:catAx>
        <c:axId val="56233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329096"/>
        <c:crosses val="autoZero"/>
        <c:auto val="1"/>
        <c:lblAlgn val="ctr"/>
        <c:lblOffset val="100"/>
        <c:noMultiLvlLbl val="0"/>
      </c:catAx>
      <c:valAx>
        <c:axId val="56232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33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960.78156000000001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331840"/>
        <c:axId val="562329488"/>
      </c:barChart>
      <c:catAx>
        <c:axId val="56233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329488"/>
        <c:crosses val="autoZero"/>
        <c:auto val="1"/>
        <c:lblAlgn val="ctr"/>
        <c:lblOffset val="100"/>
        <c:noMultiLvlLbl val="0"/>
      </c:catAx>
      <c:valAx>
        <c:axId val="562329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33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16.194782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332624"/>
        <c:axId val="562329880"/>
      </c:barChart>
      <c:catAx>
        <c:axId val="56233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329880"/>
        <c:crosses val="autoZero"/>
        <c:auto val="1"/>
        <c:lblAlgn val="ctr"/>
        <c:lblOffset val="100"/>
        <c:noMultiLvlLbl val="0"/>
      </c:catAx>
      <c:valAx>
        <c:axId val="56232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33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김영숙, ID : H2300025)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08월 03일 14:07:49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3342.2678000000001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122.36958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44.207250000000002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74.091999999999999</v>
      </c>
      <c r="G8" s="59">
        <f>'DRIs DATA 입력'!G8</f>
        <v>9.4250000000000007</v>
      </c>
      <c r="H8" s="59">
        <f>'DRIs DATA 입력'!H8</f>
        <v>16.481999999999999</v>
      </c>
      <c r="I8" s="46"/>
      <c r="J8" s="59" t="s">
        <v>216</v>
      </c>
      <c r="K8" s="59">
        <f>'DRIs DATA 입력'!K8</f>
        <v>5.9820000000000002</v>
      </c>
      <c r="L8" s="59">
        <f>'DRIs DATA 입력'!L8</f>
        <v>12.596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1150.3552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29.987549999999999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8.7739550000000008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437.21802000000002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232.06290999999999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3.2566125000000001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2.5878293999999999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28.662130000000001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3.2768723999999998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960.78156000000001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16.194782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4.3650919999999998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5.509862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1075.2240999999999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2195.6190000000001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9172.2970000000005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5737.741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364.36306999999999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213.21436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26.656645000000001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19.037071000000001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2536.9268000000002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0.2877403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5.9318270000000002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599.47002999999995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156.45707999999999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3" sqref="H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306</v>
      </c>
      <c r="B1" s="61" t="s">
        <v>307</v>
      </c>
      <c r="G1" s="62" t="s">
        <v>308</v>
      </c>
      <c r="H1" s="61" t="s">
        <v>309</v>
      </c>
    </row>
    <row r="3" spans="1:27" x14ac:dyDescent="0.3">
      <c r="A3" s="71" t="s">
        <v>310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297</v>
      </c>
      <c r="B4" s="69"/>
      <c r="C4" s="69"/>
      <c r="E4" s="66" t="s">
        <v>311</v>
      </c>
      <c r="F4" s="67"/>
      <c r="G4" s="67"/>
      <c r="H4" s="68"/>
      <c r="J4" s="66" t="s">
        <v>312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288</v>
      </c>
      <c r="V4" s="69"/>
      <c r="W4" s="69"/>
      <c r="X4" s="69"/>
      <c r="Y4" s="69"/>
      <c r="Z4" s="69"/>
    </row>
    <row r="5" spans="1:27" x14ac:dyDescent="0.3">
      <c r="A5" s="65"/>
      <c r="B5" s="65" t="s">
        <v>313</v>
      </c>
      <c r="C5" s="65" t="s">
        <v>276</v>
      </c>
      <c r="E5" s="65"/>
      <c r="F5" s="65" t="s">
        <v>50</v>
      </c>
      <c r="G5" s="65" t="s">
        <v>298</v>
      </c>
      <c r="H5" s="65" t="s">
        <v>46</v>
      </c>
      <c r="J5" s="65"/>
      <c r="K5" s="65" t="s">
        <v>314</v>
      </c>
      <c r="L5" s="65" t="s">
        <v>289</v>
      </c>
      <c r="N5" s="65"/>
      <c r="O5" s="65" t="s">
        <v>299</v>
      </c>
      <c r="P5" s="65" t="s">
        <v>277</v>
      </c>
      <c r="Q5" s="65" t="s">
        <v>278</v>
      </c>
      <c r="R5" s="65" t="s">
        <v>279</v>
      </c>
      <c r="S5" s="65" t="s">
        <v>276</v>
      </c>
      <c r="U5" s="65"/>
      <c r="V5" s="65" t="s">
        <v>299</v>
      </c>
      <c r="W5" s="65" t="s">
        <v>277</v>
      </c>
      <c r="X5" s="65" t="s">
        <v>278</v>
      </c>
      <c r="Y5" s="65" t="s">
        <v>279</v>
      </c>
      <c r="Z5" s="65" t="s">
        <v>276</v>
      </c>
    </row>
    <row r="6" spans="1:27" x14ac:dyDescent="0.3">
      <c r="A6" s="65" t="s">
        <v>297</v>
      </c>
      <c r="B6" s="65">
        <v>1600</v>
      </c>
      <c r="C6" s="65">
        <v>3342.2678000000001</v>
      </c>
      <c r="E6" s="65" t="s">
        <v>290</v>
      </c>
      <c r="F6" s="65">
        <v>55</v>
      </c>
      <c r="G6" s="65">
        <v>15</v>
      </c>
      <c r="H6" s="65">
        <v>7</v>
      </c>
      <c r="J6" s="65" t="s">
        <v>290</v>
      </c>
      <c r="K6" s="65">
        <v>0.1</v>
      </c>
      <c r="L6" s="65">
        <v>4</v>
      </c>
      <c r="N6" s="65" t="s">
        <v>315</v>
      </c>
      <c r="O6" s="65">
        <v>40</v>
      </c>
      <c r="P6" s="65">
        <v>45</v>
      </c>
      <c r="Q6" s="65">
        <v>0</v>
      </c>
      <c r="R6" s="65">
        <v>0</v>
      </c>
      <c r="S6" s="65">
        <v>122.36958</v>
      </c>
      <c r="U6" s="65" t="s">
        <v>316</v>
      </c>
      <c r="V6" s="65">
        <v>0</v>
      </c>
      <c r="W6" s="65">
        <v>0</v>
      </c>
      <c r="X6" s="65">
        <v>20</v>
      </c>
      <c r="Y6" s="65">
        <v>0</v>
      </c>
      <c r="Z6" s="65">
        <v>44.207250000000002</v>
      </c>
    </row>
    <row r="7" spans="1:27" x14ac:dyDescent="0.3">
      <c r="E7" s="65" t="s">
        <v>317</v>
      </c>
      <c r="F7" s="65">
        <v>65</v>
      </c>
      <c r="G7" s="65">
        <v>30</v>
      </c>
      <c r="H7" s="65">
        <v>20</v>
      </c>
      <c r="J7" s="65" t="s">
        <v>317</v>
      </c>
      <c r="K7" s="65">
        <v>1</v>
      </c>
      <c r="L7" s="65">
        <v>10</v>
      </c>
    </row>
    <row r="8" spans="1:27" x14ac:dyDescent="0.3">
      <c r="E8" s="65" t="s">
        <v>300</v>
      </c>
      <c r="F8" s="65">
        <v>74.091999999999999</v>
      </c>
      <c r="G8" s="65">
        <v>9.4250000000000007</v>
      </c>
      <c r="H8" s="65">
        <v>16.481999999999999</v>
      </c>
      <c r="J8" s="65" t="s">
        <v>300</v>
      </c>
      <c r="K8" s="65">
        <v>5.9820000000000002</v>
      </c>
      <c r="L8" s="65">
        <v>12.596</v>
      </c>
    </row>
    <row r="13" spans="1:27" x14ac:dyDescent="0.3">
      <c r="A13" s="70" t="s">
        <v>301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318</v>
      </c>
      <c r="B14" s="69"/>
      <c r="C14" s="69"/>
      <c r="D14" s="69"/>
      <c r="E14" s="69"/>
      <c r="F14" s="69"/>
      <c r="H14" s="69" t="s">
        <v>291</v>
      </c>
      <c r="I14" s="69"/>
      <c r="J14" s="69"/>
      <c r="K14" s="69"/>
      <c r="L14" s="69"/>
      <c r="M14" s="69"/>
      <c r="O14" s="69" t="s">
        <v>292</v>
      </c>
      <c r="P14" s="69"/>
      <c r="Q14" s="69"/>
      <c r="R14" s="69"/>
      <c r="S14" s="69"/>
      <c r="T14" s="69"/>
      <c r="V14" s="69" t="s">
        <v>293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299</v>
      </c>
      <c r="C15" s="65" t="s">
        <v>277</v>
      </c>
      <c r="D15" s="65" t="s">
        <v>278</v>
      </c>
      <c r="E15" s="65" t="s">
        <v>279</v>
      </c>
      <c r="F15" s="65" t="s">
        <v>276</v>
      </c>
      <c r="H15" s="65"/>
      <c r="I15" s="65" t="s">
        <v>299</v>
      </c>
      <c r="J15" s="65" t="s">
        <v>277</v>
      </c>
      <c r="K15" s="65" t="s">
        <v>278</v>
      </c>
      <c r="L15" s="65" t="s">
        <v>279</v>
      </c>
      <c r="M15" s="65" t="s">
        <v>276</v>
      </c>
      <c r="O15" s="65"/>
      <c r="P15" s="65" t="s">
        <v>299</v>
      </c>
      <c r="Q15" s="65" t="s">
        <v>277</v>
      </c>
      <c r="R15" s="65" t="s">
        <v>278</v>
      </c>
      <c r="S15" s="65" t="s">
        <v>279</v>
      </c>
      <c r="T15" s="65" t="s">
        <v>276</v>
      </c>
      <c r="V15" s="65"/>
      <c r="W15" s="65" t="s">
        <v>299</v>
      </c>
      <c r="X15" s="65" t="s">
        <v>277</v>
      </c>
      <c r="Y15" s="65" t="s">
        <v>278</v>
      </c>
      <c r="Z15" s="65" t="s">
        <v>279</v>
      </c>
      <c r="AA15" s="65" t="s">
        <v>276</v>
      </c>
    </row>
    <row r="16" spans="1:27" x14ac:dyDescent="0.3">
      <c r="A16" s="65" t="s">
        <v>302</v>
      </c>
      <c r="B16" s="65">
        <v>410</v>
      </c>
      <c r="C16" s="65">
        <v>550</v>
      </c>
      <c r="D16" s="65">
        <v>0</v>
      </c>
      <c r="E16" s="65">
        <v>3000</v>
      </c>
      <c r="F16" s="65">
        <v>1150.3552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29.987549999999999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8.7739550000000008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437.21802000000002</v>
      </c>
    </row>
    <row r="23" spans="1:62" x14ac:dyDescent="0.3">
      <c r="A23" s="70" t="s">
        <v>319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320</v>
      </c>
      <c r="B24" s="69"/>
      <c r="C24" s="69"/>
      <c r="D24" s="69"/>
      <c r="E24" s="69"/>
      <c r="F24" s="69"/>
      <c r="H24" s="69" t="s">
        <v>321</v>
      </c>
      <c r="I24" s="69"/>
      <c r="J24" s="69"/>
      <c r="K24" s="69"/>
      <c r="L24" s="69"/>
      <c r="M24" s="69"/>
      <c r="O24" s="69" t="s">
        <v>322</v>
      </c>
      <c r="P24" s="69"/>
      <c r="Q24" s="69"/>
      <c r="R24" s="69"/>
      <c r="S24" s="69"/>
      <c r="T24" s="69"/>
      <c r="V24" s="69" t="s">
        <v>323</v>
      </c>
      <c r="W24" s="69"/>
      <c r="X24" s="69"/>
      <c r="Y24" s="69"/>
      <c r="Z24" s="69"/>
      <c r="AA24" s="69"/>
      <c r="AC24" s="69" t="s">
        <v>324</v>
      </c>
      <c r="AD24" s="69"/>
      <c r="AE24" s="69"/>
      <c r="AF24" s="69"/>
      <c r="AG24" s="69"/>
      <c r="AH24" s="69"/>
      <c r="AJ24" s="69" t="s">
        <v>303</v>
      </c>
      <c r="AK24" s="69"/>
      <c r="AL24" s="69"/>
      <c r="AM24" s="69"/>
      <c r="AN24" s="69"/>
      <c r="AO24" s="69"/>
      <c r="AQ24" s="69" t="s">
        <v>325</v>
      </c>
      <c r="AR24" s="69"/>
      <c r="AS24" s="69"/>
      <c r="AT24" s="69"/>
      <c r="AU24" s="69"/>
      <c r="AV24" s="69"/>
      <c r="AX24" s="69" t="s">
        <v>294</v>
      </c>
      <c r="AY24" s="69"/>
      <c r="AZ24" s="69"/>
      <c r="BA24" s="69"/>
      <c r="BB24" s="69"/>
      <c r="BC24" s="69"/>
      <c r="BE24" s="69" t="s">
        <v>326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299</v>
      </c>
      <c r="C25" s="65" t="s">
        <v>277</v>
      </c>
      <c r="D25" s="65" t="s">
        <v>278</v>
      </c>
      <c r="E25" s="65" t="s">
        <v>279</v>
      </c>
      <c r="F25" s="65" t="s">
        <v>276</v>
      </c>
      <c r="H25" s="65"/>
      <c r="I25" s="65" t="s">
        <v>299</v>
      </c>
      <c r="J25" s="65" t="s">
        <v>277</v>
      </c>
      <c r="K25" s="65" t="s">
        <v>278</v>
      </c>
      <c r="L25" s="65" t="s">
        <v>279</v>
      </c>
      <c r="M25" s="65" t="s">
        <v>276</v>
      </c>
      <c r="O25" s="65"/>
      <c r="P25" s="65" t="s">
        <v>299</v>
      </c>
      <c r="Q25" s="65" t="s">
        <v>277</v>
      </c>
      <c r="R25" s="65" t="s">
        <v>278</v>
      </c>
      <c r="S25" s="65" t="s">
        <v>279</v>
      </c>
      <c r="T25" s="65" t="s">
        <v>276</v>
      </c>
      <c r="V25" s="65"/>
      <c r="W25" s="65" t="s">
        <v>299</v>
      </c>
      <c r="X25" s="65" t="s">
        <v>277</v>
      </c>
      <c r="Y25" s="65" t="s">
        <v>278</v>
      </c>
      <c r="Z25" s="65" t="s">
        <v>279</v>
      </c>
      <c r="AA25" s="65" t="s">
        <v>276</v>
      </c>
      <c r="AC25" s="65"/>
      <c r="AD25" s="65" t="s">
        <v>299</v>
      </c>
      <c r="AE25" s="65" t="s">
        <v>277</v>
      </c>
      <c r="AF25" s="65" t="s">
        <v>278</v>
      </c>
      <c r="AG25" s="65" t="s">
        <v>279</v>
      </c>
      <c r="AH25" s="65" t="s">
        <v>276</v>
      </c>
      <c r="AJ25" s="65"/>
      <c r="AK25" s="65" t="s">
        <v>299</v>
      </c>
      <c r="AL25" s="65" t="s">
        <v>277</v>
      </c>
      <c r="AM25" s="65" t="s">
        <v>278</v>
      </c>
      <c r="AN25" s="65" t="s">
        <v>279</v>
      </c>
      <c r="AO25" s="65" t="s">
        <v>276</v>
      </c>
      <c r="AQ25" s="65"/>
      <c r="AR25" s="65" t="s">
        <v>299</v>
      </c>
      <c r="AS25" s="65" t="s">
        <v>277</v>
      </c>
      <c r="AT25" s="65" t="s">
        <v>278</v>
      </c>
      <c r="AU25" s="65" t="s">
        <v>279</v>
      </c>
      <c r="AV25" s="65" t="s">
        <v>276</v>
      </c>
      <c r="AX25" s="65"/>
      <c r="AY25" s="65" t="s">
        <v>299</v>
      </c>
      <c r="AZ25" s="65" t="s">
        <v>277</v>
      </c>
      <c r="BA25" s="65" t="s">
        <v>278</v>
      </c>
      <c r="BB25" s="65" t="s">
        <v>279</v>
      </c>
      <c r="BC25" s="65" t="s">
        <v>276</v>
      </c>
      <c r="BE25" s="65"/>
      <c r="BF25" s="65" t="s">
        <v>299</v>
      </c>
      <c r="BG25" s="65" t="s">
        <v>277</v>
      </c>
      <c r="BH25" s="65" t="s">
        <v>278</v>
      </c>
      <c r="BI25" s="65" t="s">
        <v>279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232.06290999999999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3.2566125000000001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2.5878293999999999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28.662130000000001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3.2768723999999998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960.78156000000001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16.194782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4.3650919999999998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5.509862</v>
      </c>
    </row>
    <row r="33" spans="1:68" x14ac:dyDescent="0.3">
      <c r="A33" s="70" t="s">
        <v>304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295</v>
      </c>
      <c r="I34" s="69"/>
      <c r="J34" s="69"/>
      <c r="K34" s="69"/>
      <c r="L34" s="69"/>
      <c r="M34" s="69"/>
      <c r="O34" s="69" t="s">
        <v>328</v>
      </c>
      <c r="P34" s="69"/>
      <c r="Q34" s="69"/>
      <c r="R34" s="69"/>
      <c r="S34" s="69"/>
      <c r="T34" s="69"/>
      <c r="V34" s="69" t="s">
        <v>280</v>
      </c>
      <c r="W34" s="69"/>
      <c r="X34" s="69"/>
      <c r="Y34" s="69"/>
      <c r="Z34" s="69"/>
      <c r="AA34" s="69"/>
      <c r="AC34" s="69" t="s">
        <v>329</v>
      </c>
      <c r="AD34" s="69"/>
      <c r="AE34" s="69"/>
      <c r="AF34" s="69"/>
      <c r="AG34" s="69"/>
      <c r="AH34" s="69"/>
      <c r="AJ34" s="69" t="s">
        <v>330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299</v>
      </c>
      <c r="C35" s="65" t="s">
        <v>277</v>
      </c>
      <c r="D35" s="65" t="s">
        <v>278</v>
      </c>
      <c r="E35" s="65" t="s">
        <v>279</v>
      </c>
      <c r="F35" s="65" t="s">
        <v>276</v>
      </c>
      <c r="H35" s="65"/>
      <c r="I35" s="65" t="s">
        <v>299</v>
      </c>
      <c r="J35" s="65" t="s">
        <v>277</v>
      </c>
      <c r="K35" s="65" t="s">
        <v>278</v>
      </c>
      <c r="L35" s="65" t="s">
        <v>279</v>
      </c>
      <c r="M35" s="65" t="s">
        <v>276</v>
      </c>
      <c r="O35" s="65"/>
      <c r="P35" s="65" t="s">
        <v>299</v>
      </c>
      <c r="Q35" s="65" t="s">
        <v>277</v>
      </c>
      <c r="R35" s="65" t="s">
        <v>278</v>
      </c>
      <c r="S35" s="65" t="s">
        <v>279</v>
      </c>
      <c r="T35" s="65" t="s">
        <v>276</v>
      </c>
      <c r="V35" s="65"/>
      <c r="W35" s="65" t="s">
        <v>299</v>
      </c>
      <c r="X35" s="65" t="s">
        <v>277</v>
      </c>
      <c r="Y35" s="65" t="s">
        <v>278</v>
      </c>
      <c r="Z35" s="65" t="s">
        <v>279</v>
      </c>
      <c r="AA35" s="65" t="s">
        <v>276</v>
      </c>
      <c r="AC35" s="65"/>
      <c r="AD35" s="65" t="s">
        <v>299</v>
      </c>
      <c r="AE35" s="65" t="s">
        <v>277</v>
      </c>
      <c r="AF35" s="65" t="s">
        <v>278</v>
      </c>
      <c r="AG35" s="65" t="s">
        <v>279</v>
      </c>
      <c r="AH35" s="65" t="s">
        <v>276</v>
      </c>
      <c r="AJ35" s="65"/>
      <c r="AK35" s="65" t="s">
        <v>299</v>
      </c>
      <c r="AL35" s="65" t="s">
        <v>277</v>
      </c>
      <c r="AM35" s="65" t="s">
        <v>278</v>
      </c>
      <c r="AN35" s="65" t="s">
        <v>279</v>
      </c>
      <c r="AO35" s="65" t="s">
        <v>276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1075.2240999999999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2195.6190000000001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9172.2970000000005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5737.741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364.36306999999999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213.21436</v>
      </c>
    </row>
    <row r="43" spans="1:68" x14ac:dyDescent="0.3">
      <c r="A43" s="70" t="s">
        <v>305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281</v>
      </c>
      <c r="B44" s="69"/>
      <c r="C44" s="69"/>
      <c r="D44" s="69"/>
      <c r="E44" s="69"/>
      <c r="F44" s="69"/>
      <c r="H44" s="69" t="s">
        <v>282</v>
      </c>
      <c r="I44" s="69"/>
      <c r="J44" s="69"/>
      <c r="K44" s="69"/>
      <c r="L44" s="69"/>
      <c r="M44" s="69"/>
      <c r="O44" s="69" t="s">
        <v>283</v>
      </c>
      <c r="P44" s="69"/>
      <c r="Q44" s="69"/>
      <c r="R44" s="69"/>
      <c r="S44" s="69"/>
      <c r="T44" s="69"/>
      <c r="V44" s="69" t="s">
        <v>331</v>
      </c>
      <c r="W44" s="69"/>
      <c r="X44" s="69"/>
      <c r="Y44" s="69"/>
      <c r="Z44" s="69"/>
      <c r="AA44" s="69"/>
      <c r="AC44" s="69" t="s">
        <v>332</v>
      </c>
      <c r="AD44" s="69"/>
      <c r="AE44" s="69"/>
      <c r="AF44" s="69"/>
      <c r="AG44" s="69"/>
      <c r="AH44" s="69"/>
      <c r="AJ44" s="69" t="s">
        <v>333</v>
      </c>
      <c r="AK44" s="69"/>
      <c r="AL44" s="69"/>
      <c r="AM44" s="69"/>
      <c r="AN44" s="69"/>
      <c r="AO44" s="69"/>
      <c r="AQ44" s="69" t="s">
        <v>284</v>
      </c>
      <c r="AR44" s="69"/>
      <c r="AS44" s="69"/>
      <c r="AT44" s="69"/>
      <c r="AU44" s="69"/>
      <c r="AV44" s="69"/>
      <c r="AX44" s="69" t="s">
        <v>334</v>
      </c>
      <c r="AY44" s="69"/>
      <c r="AZ44" s="69"/>
      <c r="BA44" s="69"/>
      <c r="BB44" s="69"/>
      <c r="BC44" s="69"/>
      <c r="BE44" s="69" t="s">
        <v>285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299</v>
      </c>
      <c r="C45" s="65" t="s">
        <v>277</v>
      </c>
      <c r="D45" s="65" t="s">
        <v>278</v>
      </c>
      <c r="E45" s="65" t="s">
        <v>279</v>
      </c>
      <c r="F45" s="65" t="s">
        <v>276</v>
      </c>
      <c r="H45" s="65"/>
      <c r="I45" s="65" t="s">
        <v>299</v>
      </c>
      <c r="J45" s="65" t="s">
        <v>277</v>
      </c>
      <c r="K45" s="65" t="s">
        <v>278</v>
      </c>
      <c r="L45" s="65" t="s">
        <v>279</v>
      </c>
      <c r="M45" s="65" t="s">
        <v>276</v>
      </c>
      <c r="O45" s="65"/>
      <c r="P45" s="65" t="s">
        <v>299</v>
      </c>
      <c r="Q45" s="65" t="s">
        <v>277</v>
      </c>
      <c r="R45" s="65" t="s">
        <v>278</v>
      </c>
      <c r="S45" s="65" t="s">
        <v>279</v>
      </c>
      <c r="T45" s="65" t="s">
        <v>276</v>
      </c>
      <c r="V45" s="65"/>
      <c r="W45" s="65" t="s">
        <v>299</v>
      </c>
      <c r="X45" s="65" t="s">
        <v>277</v>
      </c>
      <c r="Y45" s="65" t="s">
        <v>278</v>
      </c>
      <c r="Z45" s="65" t="s">
        <v>279</v>
      </c>
      <c r="AA45" s="65" t="s">
        <v>276</v>
      </c>
      <c r="AC45" s="65"/>
      <c r="AD45" s="65" t="s">
        <v>299</v>
      </c>
      <c r="AE45" s="65" t="s">
        <v>277</v>
      </c>
      <c r="AF45" s="65" t="s">
        <v>278</v>
      </c>
      <c r="AG45" s="65" t="s">
        <v>279</v>
      </c>
      <c r="AH45" s="65" t="s">
        <v>276</v>
      </c>
      <c r="AJ45" s="65"/>
      <c r="AK45" s="65" t="s">
        <v>299</v>
      </c>
      <c r="AL45" s="65" t="s">
        <v>277</v>
      </c>
      <c r="AM45" s="65" t="s">
        <v>278</v>
      </c>
      <c r="AN45" s="65" t="s">
        <v>279</v>
      </c>
      <c r="AO45" s="65" t="s">
        <v>276</v>
      </c>
      <c r="AQ45" s="65"/>
      <c r="AR45" s="65" t="s">
        <v>299</v>
      </c>
      <c r="AS45" s="65" t="s">
        <v>277</v>
      </c>
      <c r="AT45" s="65" t="s">
        <v>278</v>
      </c>
      <c r="AU45" s="65" t="s">
        <v>279</v>
      </c>
      <c r="AV45" s="65" t="s">
        <v>276</v>
      </c>
      <c r="AX45" s="65"/>
      <c r="AY45" s="65" t="s">
        <v>299</v>
      </c>
      <c r="AZ45" s="65" t="s">
        <v>277</v>
      </c>
      <c r="BA45" s="65" t="s">
        <v>278</v>
      </c>
      <c r="BB45" s="65" t="s">
        <v>279</v>
      </c>
      <c r="BC45" s="65" t="s">
        <v>276</v>
      </c>
      <c r="BE45" s="65"/>
      <c r="BF45" s="65" t="s">
        <v>299</v>
      </c>
      <c r="BG45" s="65" t="s">
        <v>277</v>
      </c>
      <c r="BH45" s="65" t="s">
        <v>278</v>
      </c>
      <c r="BI45" s="65" t="s">
        <v>279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26.656645000000001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19.037071000000001</v>
      </c>
      <c r="O46" s="65" t="s">
        <v>296</v>
      </c>
      <c r="P46" s="65">
        <v>600</v>
      </c>
      <c r="Q46" s="65">
        <v>800</v>
      </c>
      <c r="R46" s="65">
        <v>0</v>
      </c>
      <c r="S46" s="65">
        <v>10000</v>
      </c>
      <c r="T46" s="65">
        <v>2536.9268000000002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0.2877403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5.9318270000000002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599.47002999999995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156.45707999999999</v>
      </c>
      <c r="AX46" s="65" t="s">
        <v>286</v>
      </c>
      <c r="AY46" s="65"/>
      <c r="AZ46" s="65"/>
      <c r="BA46" s="65"/>
      <c r="BB46" s="65"/>
      <c r="BC46" s="65"/>
      <c r="BE46" s="65" t="s">
        <v>287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9" sqref="E29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337</v>
      </c>
      <c r="D2" s="61">
        <v>65</v>
      </c>
      <c r="E2" s="61">
        <v>3342.2678000000001</v>
      </c>
      <c r="F2" s="61">
        <v>550.09159999999997</v>
      </c>
      <c r="G2" s="61">
        <v>69.978319999999997</v>
      </c>
      <c r="H2" s="61">
        <v>33.700206999999999</v>
      </c>
      <c r="I2" s="61">
        <v>36.278109999999998</v>
      </c>
      <c r="J2" s="61">
        <v>122.36958</v>
      </c>
      <c r="K2" s="61">
        <v>65.071489999999997</v>
      </c>
      <c r="L2" s="61">
        <v>57.298099999999998</v>
      </c>
      <c r="M2" s="61">
        <v>44.207250000000002</v>
      </c>
      <c r="N2" s="61">
        <v>4.4485907999999998</v>
      </c>
      <c r="O2" s="61">
        <v>23.951635</v>
      </c>
      <c r="P2" s="61">
        <v>1903.1835000000001</v>
      </c>
      <c r="Q2" s="61">
        <v>42.086925999999998</v>
      </c>
      <c r="R2" s="61">
        <v>1150.3552</v>
      </c>
      <c r="S2" s="61">
        <v>191.95366000000001</v>
      </c>
      <c r="T2" s="61">
        <v>11500.8125</v>
      </c>
      <c r="U2" s="61">
        <v>8.7739550000000008</v>
      </c>
      <c r="V2" s="61">
        <v>29.987549999999999</v>
      </c>
      <c r="W2" s="61">
        <v>437.21802000000002</v>
      </c>
      <c r="X2" s="61">
        <v>232.06290999999999</v>
      </c>
      <c r="Y2" s="61">
        <v>3.2566125000000001</v>
      </c>
      <c r="Z2" s="61">
        <v>2.5878293999999999</v>
      </c>
      <c r="AA2" s="61">
        <v>28.662130000000001</v>
      </c>
      <c r="AB2" s="61">
        <v>3.2768723999999998</v>
      </c>
      <c r="AC2" s="61">
        <v>960.78156000000001</v>
      </c>
      <c r="AD2" s="61">
        <v>16.194782</v>
      </c>
      <c r="AE2" s="61">
        <v>4.3650919999999998</v>
      </c>
      <c r="AF2" s="61">
        <v>5.509862</v>
      </c>
      <c r="AG2" s="61">
        <v>1075.2240999999999</v>
      </c>
      <c r="AH2" s="61">
        <v>559.15610000000004</v>
      </c>
      <c r="AI2" s="61">
        <v>516.06799999999998</v>
      </c>
      <c r="AJ2" s="61">
        <v>2195.6190000000001</v>
      </c>
      <c r="AK2" s="61">
        <v>9172.2970000000005</v>
      </c>
      <c r="AL2" s="61">
        <v>364.36306999999999</v>
      </c>
      <c r="AM2" s="61">
        <v>5737.741</v>
      </c>
      <c r="AN2" s="61">
        <v>213.21436</v>
      </c>
      <c r="AO2" s="61">
        <v>26.656645000000001</v>
      </c>
      <c r="AP2" s="61">
        <v>19.550093</v>
      </c>
      <c r="AQ2" s="61">
        <v>7.1065509999999996</v>
      </c>
      <c r="AR2" s="61">
        <v>19.037071000000001</v>
      </c>
      <c r="AS2" s="61">
        <v>2536.9268000000002</v>
      </c>
      <c r="AT2" s="61">
        <v>0.2877403</v>
      </c>
      <c r="AU2" s="61">
        <v>5.9318270000000002</v>
      </c>
      <c r="AV2" s="61">
        <v>599.47002999999995</v>
      </c>
      <c r="AW2" s="61">
        <v>156.45707999999999</v>
      </c>
      <c r="AX2" s="61">
        <v>0.30969232000000002</v>
      </c>
      <c r="AY2" s="61">
        <v>2.6084901999999999</v>
      </c>
      <c r="AZ2" s="61">
        <v>424.43790000000001</v>
      </c>
      <c r="BA2" s="61">
        <v>63.257779999999997</v>
      </c>
      <c r="BB2" s="61">
        <v>20.977768000000001</v>
      </c>
      <c r="BC2" s="61">
        <v>20.846409000000001</v>
      </c>
      <c r="BD2" s="61">
        <v>21.402857000000001</v>
      </c>
      <c r="BE2" s="61">
        <v>2.1208303000000002</v>
      </c>
      <c r="BF2" s="61">
        <v>8.6392199999999999</v>
      </c>
      <c r="BG2" s="61">
        <v>1.3877448000000001E-2</v>
      </c>
      <c r="BH2" s="61">
        <v>6.8325440000000001E-2</v>
      </c>
      <c r="BI2" s="61">
        <v>5.1502720000000002E-2</v>
      </c>
      <c r="BJ2" s="61">
        <v>0.184835</v>
      </c>
      <c r="BK2" s="61">
        <v>1.067496E-3</v>
      </c>
      <c r="BL2" s="61">
        <v>0.53440242999999998</v>
      </c>
      <c r="BM2" s="61">
        <v>5.5855002000000002</v>
      </c>
      <c r="BN2" s="61">
        <v>1.5025754</v>
      </c>
      <c r="BO2" s="61">
        <v>82.929640000000006</v>
      </c>
      <c r="BP2" s="61">
        <v>14.224486000000001</v>
      </c>
      <c r="BQ2" s="61">
        <v>26.422782999999999</v>
      </c>
      <c r="BR2" s="61">
        <v>94.874390000000005</v>
      </c>
      <c r="BS2" s="61">
        <v>45.085495000000002</v>
      </c>
      <c r="BT2" s="61">
        <v>17.353558</v>
      </c>
      <c r="BU2" s="61">
        <v>1.5522453E-2</v>
      </c>
      <c r="BV2" s="61">
        <v>0.10039358600000001</v>
      </c>
      <c r="BW2" s="61">
        <v>1.1445673999999999</v>
      </c>
      <c r="BX2" s="61">
        <v>2.1580832000000001</v>
      </c>
      <c r="BY2" s="61">
        <v>0.22737856000000001</v>
      </c>
      <c r="BZ2" s="61">
        <v>1.3836072000000001E-3</v>
      </c>
      <c r="CA2" s="61">
        <v>1.1807367</v>
      </c>
      <c r="CB2" s="61">
        <v>3.4869435999999997E-2</v>
      </c>
      <c r="CC2" s="61">
        <v>0.28417439999999999</v>
      </c>
      <c r="CD2" s="61">
        <v>2.2503023</v>
      </c>
      <c r="CE2" s="61">
        <v>8.2572870000000007E-2</v>
      </c>
      <c r="CF2" s="61">
        <v>0.80313754000000004</v>
      </c>
      <c r="CG2" s="61">
        <v>1.2449999E-6</v>
      </c>
      <c r="CH2" s="61">
        <v>7.0380419999999999E-2</v>
      </c>
      <c r="CI2" s="61">
        <v>4.6815999999999998E-7</v>
      </c>
      <c r="CJ2" s="61">
        <v>4.6557399999999998</v>
      </c>
      <c r="CK2" s="61">
        <v>2.0669178999999999E-2</v>
      </c>
      <c r="CL2" s="61">
        <v>0.54308040000000002</v>
      </c>
      <c r="CM2" s="61">
        <v>4.7310920000000003</v>
      </c>
      <c r="CN2" s="61">
        <v>4362.2389999999996</v>
      </c>
      <c r="CO2" s="61">
        <v>7465.5933000000005</v>
      </c>
      <c r="CP2" s="61">
        <v>4381.9070000000002</v>
      </c>
      <c r="CQ2" s="61">
        <v>1565.4525000000001</v>
      </c>
      <c r="CR2" s="61">
        <v>828.17589999999996</v>
      </c>
      <c r="CS2" s="61">
        <v>879.52250000000004</v>
      </c>
      <c r="CT2" s="61">
        <v>4260.4049999999997</v>
      </c>
      <c r="CU2" s="61">
        <v>2626.7968999999998</v>
      </c>
      <c r="CV2" s="61">
        <v>2799.1370000000002</v>
      </c>
      <c r="CW2" s="61">
        <v>2907.3440000000001</v>
      </c>
      <c r="CX2" s="61">
        <v>871.33169999999996</v>
      </c>
      <c r="CY2" s="61">
        <v>5538.1543000000001</v>
      </c>
      <c r="CZ2" s="61">
        <v>2750.6071999999999</v>
      </c>
      <c r="DA2" s="61">
        <v>6361.5625</v>
      </c>
      <c r="DB2" s="61">
        <v>6078.6570000000002</v>
      </c>
      <c r="DC2" s="61">
        <v>9107.5210000000006</v>
      </c>
      <c r="DD2" s="61">
        <v>14713.591</v>
      </c>
      <c r="DE2" s="61">
        <v>2978.0205000000001</v>
      </c>
      <c r="DF2" s="61">
        <v>7067.9053000000004</v>
      </c>
      <c r="DG2" s="61">
        <v>3378.9769999999999</v>
      </c>
      <c r="DH2" s="61">
        <v>179.79061999999999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63.257779999999997</v>
      </c>
      <c r="B6">
        <f>BB2</f>
        <v>20.977768000000001</v>
      </c>
      <c r="C6">
        <f>BC2</f>
        <v>20.846409000000001</v>
      </c>
      <c r="D6">
        <f>BD2</f>
        <v>21.402857000000001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30" sqref="J3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20850</v>
      </c>
      <c r="C2" s="56">
        <f ca="1">YEAR(TODAY())-YEAR(B2)+IF(TODAY()&gt;=DATE(YEAR(TODAY()),MONTH(B2),DAY(B2)),0,-1)</f>
        <v>65</v>
      </c>
      <c r="E2" s="52">
        <v>158.9</v>
      </c>
      <c r="F2" s="53" t="s">
        <v>39</v>
      </c>
      <c r="G2" s="52">
        <v>74.400000000000006</v>
      </c>
      <c r="H2" s="51" t="s">
        <v>41</v>
      </c>
      <c r="I2" s="72">
        <f>ROUND(G3/E3^2,1)</f>
        <v>29.5</v>
      </c>
    </row>
    <row r="3" spans="1:9" x14ac:dyDescent="0.3">
      <c r="E3" s="51">
        <f>E2/100</f>
        <v>1.589</v>
      </c>
      <c r="F3" s="51" t="s">
        <v>40</v>
      </c>
      <c r="G3" s="51">
        <f>G2</f>
        <v>74.400000000000006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44775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O40" sqref="O40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김영숙, ID : H2300025)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08월 03일 14:07:49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7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44775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65</v>
      </c>
      <c r="G12" s="137"/>
      <c r="H12" s="137"/>
      <c r="I12" s="137"/>
      <c r="K12" s="128">
        <f>'개인정보 및 신체계측 입력'!E2</f>
        <v>158.9</v>
      </c>
      <c r="L12" s="129"/>
      <c r="M12" s="122">
        <f>'개인정보 및 신체계측 입력'!G2</f>
        <v>74.400000000000006</v>
      </c>
      <c r="N12" s="123"/>
      <c r="O12" s="118" t="s">
        <v>271</v>
      </c>
      <c r="P12" s="112"/>
      <c r="Q12" s="115">
        <f>'개인정보 및 신체계측 입력'!I2</f>
        <v>29.5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김영숙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74.091999999999999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9.4250000000000007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16.481999999999999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12.6</v>
      </c>
      <c r="L72" s="36" t="s">
        <v>53</v>
      </c>
      <c r="M72" s="36">
        <f>ROUND('DRIs DATA'!K8,1)</f>
        <v>6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153.38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249.9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232.06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218.46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134.4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611.49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266.57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2022-08-03T23:16:35Z</dcterms:modified>
</cp:coreProperties>
</file>