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<sst xmlns="http://schemas.openxmlformats.org/spreadsheetml/2006/main" count="692" uniqueCount="342">
  <si>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</si>
  <si>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</si>
  <si>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</si>
  <si>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</si>
  <si>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</si>
  <si>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</si>
  <si>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</si>
  <si>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</si>
  <si>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</si>
  <si>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</si>
  <si>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</si>
  <si>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</si>
  <si>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</si>
  <si>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</si>
  <si>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</si>
  <si>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</si>
  <si>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</si>
  <si>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</si>
  <si>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</si>
  <si>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</si>
  <si>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</si>
  <si>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</si>
  <si>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</si>
  <si>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</si>
  <si>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</si>
  <si>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</si>
  <si>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</si>
  <si>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</si>
  <si>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</si>
  <si>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</si>
  <si>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</si>
  <si>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</si>
  <si>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</si>
  <si>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</si>
  <si>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</si>
  <si>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</si>
  <si>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</si>
  <si>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</si>
  <si>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</si>
  <si>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</si>
  <si>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</si>
  <si>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</si>
  <si>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</si>
  <si>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</si>
  <si>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</si>
  <si>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</si>
  <si>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</si>
  <si>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</si>
  <si>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</si>
  <si>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</si>
  <si>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</si>
  <si>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</si>
  <si>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</si>
  <si>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</si>
  <si>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</si>
  <si>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</si>
  <si>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</si>
  <si>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</si>
  <si>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</si>
  <si>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</si>
  <si>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</si>
  <si>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</si>
  <si>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</si>
  <si>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</si>
  <si>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</si>
  <si>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</si>
  <si>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</si>
  <si>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</si>
  <si>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</si>
  <si>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</si>
  <si>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</si>
  <si>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</si>
  <si>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</si>
  <si>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</si>
  <si>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</si>
  <si>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</si>
  <si>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</si>
  <si>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</si>
  <si>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</si>
  <si>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</si>
  <si>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</si>
  <si>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</si>
  <si>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</si>
  <si>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</si>
  <si>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</si>
  <si>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</si>
  <si>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</si>
  <si>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</si>
  <si>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</si>
  <si>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</si>
  <si>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</si>
  <si>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</si>
  <si>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</si>
  <si>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</si>
  <si>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</si>
  <si>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</si>
  <si>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</si>
  <si>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</si>
  <si>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</si>
  <si>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</si>
  <si>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</si>
  <si>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</si>
  <si>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</si>
  <si>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</si>
  <si>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</si>
  <si>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</si>
  <si>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</si>
  <si>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</si>
  <si>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</si>
  <si>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</si>
  <si>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</si>
  <si>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</si>
  <si>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</si>
  <si>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</si>
  <si>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</si>
  <si>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</si>
  <si>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</si>
  <si>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</si>
  <si>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</si>
  <si>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</si>
  <si>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</si>
  <si>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</si>
  <si>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</si>
  <si>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</si>
  <si>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</si>
  <si>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</si>
  <si>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</si>
  <si>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</si>
  <si>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</si>
  <si>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</si>
  <si>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</si>
  <si>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</si>
  <si>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</si>
  <si>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</si>
  <si>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</si>
  <si>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</si>
  <si>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</si>
  <si>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</si>
  <si>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</si>
  <si>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</si>
  <si>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</si>
  <si>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</si>
  <si>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</si>
  <si>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</si>
  <si>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</si>
  <si>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</si>
  <si>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</si>
  <si>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</si>
  <si>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</si>
  <si>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</si>
  <si>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</si>
  <si>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</si>
  <si>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</si>
  <si>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</si>
  <si>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</si>
  <si>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</si>
  <si>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</si>
  <si>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</si>
  <si>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</si>
  <si>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</si>
  <si>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</si>
  <si>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</si>
  <si>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</si>
  <si>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</si>
  <si>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</si>
  <si>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</si>
  <si>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</si>
  <si>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</si>
  <si>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</si>
  <si>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</si>
  <si>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</si>
  <si>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</si>
  <si>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</si>
  <si>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</si>
  <si>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</si>
  <si>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</si>
  <si>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</si>
  <si>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</si>
  <si>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</si>
  <si>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</si>
  <si>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</si>
  <si>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</si>
  <si>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</si>
  <si>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</si>
  <si>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</si>
  <si>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</si>
  <si>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</si>
  <si>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</si>
  <si>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</si>
  <si>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</si>
  <si>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</si>
  <si>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</si>
  <si>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</si>
  <si>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</si>
  <si>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</si>
  <si>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</si>
  <si>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</si>
  <si>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</si>
  <si>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</si>
  <si>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</si>
  <si>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</si>
  <si>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</si>
  <si>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</si>
  <si>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</si>
  <si>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</si>
  <si>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</si>
  <si>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</si>
  <si>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</si>
  <si>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</si>
  <si>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</si>
  <si>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</si>
  <si>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</si>
  <si>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</si>
  <si>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</si>
  <si>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</si>
  <si>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</si>
  <si>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</si>
  <si>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</si>
  <si>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</si>
  <si>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</si>
  <si>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</si>
  <si>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</si>
  <si>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</si>
  <si>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</si>
  <si>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</si>
  <si>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</si>
  <si>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</si>
  <si>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</si>
  <si>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</si>
  <si>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</si>
  <si>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</si>
  <si>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</si>
  <si>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</si>
  <si>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</si>
  <si>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</si>
  <si>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</si>
  <si>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</si>
  <si>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</si>
  <si>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</si>
  <si>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</si>
  <si>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</si>
  <si>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</si>
  <si>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</si>
  <si>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</si>
  <si>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</si>
  <si>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</si>
  <si>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</si>
  <si>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</si>
  <si>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</si>
  <si>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</si>
  <si>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</si>
  <si>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</si>
  <si>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</si>
  <si>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</si>
  <si>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</si>
  <si>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</si>
  <si>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</si>
  <si>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</si>
  <si>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</si>
  <si>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</si>
  <si>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</si>
  <si>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</si>
  <si>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</si>
  <si>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</si>
  <si>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</si>
  <si>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</si>
  <si>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</si>
  <si>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</si>
  <si>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</si>
  <si>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</si>
  <si>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</si>
  <si>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</si>
  <si>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</si>
  <si>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</si>
  <si>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</si>
  <si>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</si>
  <si>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</si>
  <si>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</si>
  <si>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</si>
  <si>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</si>
  <si>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</si>
  <si>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비타민B6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</si>
  <si>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</si>
  <si>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</si>
  <si>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</si>
  <si>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</si>
  <si>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</si>
  <si>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</si>
  <si>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</si>
  <si>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</si>
  <si>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</si>
  <si>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</si>
  <si>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</si>
  <si>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</si>
  <si>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</si>
  <si>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</si>
  <si>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</si>
  <si>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</si>
  <si>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</si>
  <si>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</si>
  <si>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</si>
  <si>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</si>
  <si>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</si>
  <si>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</si>
  <si>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</si>
  <si>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</si>
  <si>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</si>
  <si>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</si>
  <si>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판토텐산</t>
    <phoneticPr fontId="1" type="noConversion"/>
  </si>
  <si>
    <t>인</t>
    <phoneticPr fontId="1" type="noConversion"/>
  </si>
  <si>
    <t>마그네슘</t>
    <phoneticPr fontId="1" type="noConversion"/>
  </si>
  <si>
    <t>구리(ug/일)</t>
    <phoneticPr fontId="1" type="noConversion"/>
  </si>
  <si>
    <t>M</t>
  </si>
  <si>
    <t>정보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</si>
  <si>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</si>
  <si>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</si>
  <si>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</si>
  <si>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</si>
  <si>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</si>
  <si>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</si>
  <si>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</si>
  <si>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</si>
  <si>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</si>
  <si>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비타민C</t>
    <phoneticPr fontId="1" type="noConversion"/>
  </si>
  <si>
    <t>니아신</t>
    <phoneticPr fontId="1" type="noConversion"/>
  </si>
  <si>
    <t>비타민B12</t>
    <phoneticPr fontId="1" type="noConversion"/>
  </si>
  <si>
    <t>엽산(μg DFE/일)</t>
    <phoneticPr fontId="1" type="noConversion"/>
  </si>
  <si>
    <t>다량 무기질</t>
    <phoneticPr fontId="1" type="noConversion"/>
  </si>
  <si>
    <t>미량 무기질</t>
    <phoneticPr fontId="1" type="noConversion"/>
  </si>
  <si>
    <t>요오드</t>
    <phoneticPr fontId="1" type="noConversion"/>
  </si>
  <si>
    <t>몰리브덴</t>
    <phoneticPr fontId="1" type="noConversion"/>
  </si>
  <si>
    <t>H2300030</t>
  </si>
  <si>
    <t>김증산</t>
  </si>
  <si>
    <t>(설문지 : FFQ 95문항 설문지, 사용자 : 김증산, ID : H2300030)</t>
  </si>
  <si>
    <t>2022년 09월 23일 16:37:19</t>
  </si>
  <si>
    <t>단백질</t>
    <phoneticPr fontId="1" type="noConversion"/>
  </si>
  <si>
    <t>섭취비율</t>
    <phoneticPr fontId="1" type="noConversion"/>
  </si>
  <si>
    <t>평균필요량</t>
    <phoneticPr fontId="1" type="noConversion"/>
  </si>
  <si>
    <t>리보플라빈</t>
    <phoneticPr fontId="1" type="noConversion"/>
  </si>
  <si>
    <t>엽산</t>
    <phoneticPr fontId="1" type="noConversion"/>
  </si>
  <si>
    <t>평균필요량</t>
    <phoneticPr fontId="1" type="noConversion"/>
  </si>
  <si>
    <t>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</si>
</sst>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102.08924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01752"/>
        <c:axId val="179602928"/>
      </c:barChart>
      <c:catAx>
        <c:axId val="17960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02928"/>
        <c:crosses val="autoZero"/>
        <c:auto val="1"/>
        <c:lblAlgn val="ctr"/>
        <c:lblOffset val="100"/>
        <c:noMultiLvlLbl val="0"/>
      </c:catAx>
      <c:valAx>
        <c:axId val="17960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0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2.9935486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12672"/>
        <c:axId val="562606008"/>
      </c:barChart>
      <c:catAx>
        <c:axId val="56261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06008"/>
        <c:crosses val="autoZero"/>
        <c:auto val="1"/>
        <c:lblAlgn val="ctr"/>
        <c:lblOffset val="100"/>
        <c:noMultiLvlLbl val="0"/>
      </c:catAx>
      <c:valAx>
        <c:axId val="562606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1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1.4534144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07576"/>
        <c:axId val="562605616"/>
      </c:barChart>
      <c:catAx>
        <c:axId val="56260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05616"/>
        <c:crosses val="autoZero"/>
        <c:auto val="1"/>
        <c:lblAlgn val="ctr"/>
        <c:lblOffset val="100"/>
        <c:noMultiLvlLbl val="0"/>
      </c:catAx>
      <c:valAx>
        <c:axId val="56260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0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1801.0739000000001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09144"/>
        <c:axId val="562609536"/>
      </c:barChart>
      <c:catAx>
        <c:axId val="56260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09536"/>
        <c:crosses val="autoZero"/>
        <c:auto val="1"/>
        <c:lblAlgn val="ctr"/>
        <c:lblOffset val="100"/>
        <c:noMultiLvlLbl val="0"/>
      </c:catAx>
      <c:valAx>
        <c:axId val="56260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0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6360.2120000000004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10320"/>
        <c:axId val="562611496"/>
      </c:barChart>
      <c:catAx>
        <c:axId val="56261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11496"/>
        <c:crosses val="autoZero"/>
        <c:auto val="1"/>
        <c:lblAlgn val="ctr"/>
        <c:lblOffset val="100"/>
        <c:noMultiLvlLbl val="0"/>
      </c:catAx>
      <c:valAx>
        <c:axId val="5626114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1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243.24529000000001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678664"/>
        <c:axId val="32673568"/>
      </c:barChart>
      <c:catAx>
        <c:axId val="3267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73568"/>
        <c:crosses val="autoZero"/>
        <c:auto val="1"/>
        <c:lblAlgn val="ctr"/>
        <c:lblOffset val="100"/>
        <c:noMultiLvlLbl val="0"/>
      </c:catAx>
      <c:valAx>
        <c:axId val="3267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67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265.02587999999997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674744"/>
        <c:axId val="32676704"/>
      </c:barChart>
      <c:catAx>
        <c:axId val="3267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76704"/>
        <c:crosses val="autoZero"/>
        <c:auto val="1"/>
        <c:lblAlgn val="ctr"/>
        <c:lblOffset val="100"/>
        <c:noMultiLvlLbl val="0"/>
      </c:catAx>
      <c:valAx>
        <c:axId val="3267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67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16.463663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149744"/>
        <c:axId val="562154840"/>
      </c:barChart>
      <c:catAx>
        <c:axId val="56214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54840"/>
        <c:crosses val="autoZero"/>
        <c:auto val="1"/>
        <c:lblAlgn val="ctr"/>
        <c:lblOffset val="100"/>
        <c:noMultiLvlLbl val="0"/>
      </c:catAx>
      <c:valAx>
        <c:axId val="562154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4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1698.9354000000001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154448"/>
        <c:axId val="562150528"/>
      </c:barChart>
      <c:catAx>
        <c:axId val="56215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50528"/>
        <c:crosses val="autoZero"/>
        <c:auto val="1"/>
        <c:lblAlgn val="ctr"/>
        <c:lblOffset val="100"/>
        <c:noMultiLvlLbl val="0"/>
      </c:catAx>
      <c:valAx>
        <c:axId val="56215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5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0.13740835000000001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154056"/>
        <c:axId val="562151704"/>
      </c:barChart>
      <c:catAx>
        <c:axId val="56215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51704"/>
        <c:crosses val="autoZero"/>
        <c:auto val="1"/>
        <c:lblAlgn val="ctr"/>
        <c:lblOffset val="100"/>
        <c:noMultiLvlLbl val="0"/>
      </c:catAx>
      <c:valAx>
        <c:axId val="56215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5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6.0363429999999996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148176"/>
        <c:axId val="562150136"/>
      </c:barChart>
      <c:catAx>
        <c:axId val="56214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50136"/>
        <c:crosses val="autoZero"/>
        <c:auto val="1"/>
        <c:lblAlgn val="ctr"/>
        <c:lblOffset val="100"/>
        <c:noMultiLvlLbl val="0"/>
      </c:catAx>
      <c:valAx>
        <c:axId val="56215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4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55.9101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01360"/>
        <c:axId val="32675528"/>
      </c:barChart>
      <c:catAx>
        <c:axId val="17960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75528"/>
        <c:crosses val="autoZero"/>
        <c:auto val="1"/>
        <c:lblAlgn val="ctr"/>
        <c:lblOffset val="100"/>
        <c:noMultiLvlLbl val="0"/>
      </c:catAx>
      <c:valAx>
        <c:axId val="32675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0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217.25649999999999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152880"/>
        <c:axId val="562153272"/>
      </c:barChart>
      <c:catAx>
        <c:axId val="56215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53272"/>
        <c:crosses val="autoZero"/>
        <c:auto val="1"/>
        <c:lblAlgn val="ctr"/>
        <c:lblOffset val="100"/>
        <c:noMultiLvlLbl val="0"/>
      </c:catAx>
      <c:valAx>
        <c:axId val="56215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5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93.392960000000002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147784"/>
        <c:axId val="562148568"/>
      </c:barChart>
      <c:catAx>
        <c:axId val="56214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48568"/>
        <c:crosses val="autoZero"/>
        <c:auto val="1"/>
        <c:lblAlgn val="ctr"/>
        <c:lblOffset val="100"/>
        <c:noMultiLvlLbl val="0"/>
      </c:catAx>
      <c:valAx>
        <c:axId val="56214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4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10.186</c:v>
                </c:pt>
                <c:pt idx="1">
                  <c:v>18.331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152096"/>
        <c:axId val="179410864"/>
      </c:barChart>
      <c:catAx>
        <c:axId val="56215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410864"/>
        <c:crosses val="autoZero"/>
        <c:auto val="1"/>
        <c:lblAlgn val="ctr"/>
        <c:lblOffset val="100"/>
        <c:noMultiLvlLbl val="0"/>
      </c:catAx>
      <c:valAx>
        <c:axId val="1794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5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13.778529000000001</c:v>
                </c:pt>
                <c:pt idx="1">
                  <c:v>16.508068000000002</c:v>
                </c:pt>
                <c:pt idx="2">
                  <c:v>29.552427000000002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1470.1695999999999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412432"/>
        <c:axId val="179409688"/>
      </c:barChart>
      <c:catAx>
        <c:axId val="1794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409688"/>
        <c:crosses val="autoZero"/>
        <c:auto val="1"/>
        <c:lblAlgn val="ctr"/>
        <c:lblOffset val="100"/>
        <c:noMultiLvlLbl val="0"/>
      </c:catAx>
      <c:valAx>
        <c:axId val="1794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41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43.628734999999999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412824"/>
        <c:axId val="179411648"/>
      </c:barChart>
      <c:catAx>
        <c:axId val="17941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411648"/>
        <c:crosses val="autoZero"/>
        <c:auto val="1"/>
        <c:lblAlgn val="ctr"/>
        <c:lblOffset val="100"/>
        <c:noMultiLvlLbl val="0"/>
      </c:catAx>
      <c:valAx>
        <c:axId val="1794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41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72.811000000000007</c:v>
                </c:pt>
                <c:pt idx="1">
                  <c:v>10.236000000000001</c:v>
                </c:pt>
                <c:pt idx="2">
                  <c:v>16.952999999999999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411256"/>
        <c:axId val="619209224"/>
      </c:barChart>
      <c:catAx>
        <c:axId val="17941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209224"/>
        <c:crosses val="autoZero"/>
        <c:auto val="1"/>
        <c:lblAlgn val="ctr"/>
        <c:lblOffset val="100"/>
        <c:noMultiLvlLbl val="0"/>
      </c:catAx>
      <c:valAx>
        <c:axId val="619209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41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3082.5427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213536"/>
        <c:axId val="619211184"/>
      </c:barChart>
      <c:catAx>
        <c:axId val="61921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211184"/>
        <c:crosses val="autoZero"/>
        <c:auto val="1"/>
        <c:lblAlgn val="ctr"/>
        <c:lblOffset val="100"/>
        <c:noMultiLvlLbl val="0"/>
      </c:catAx>
      <c:valAx>
        <c:axId val="619211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21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256.38709999999998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210400"/>
        <c:axId val="619211576"/>
      </c:barChart>
      <c:catAx>
        <c:axId val="61921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211576"/>
        <c:crosses val="autoZero"/>
        <c:auto val="1"/>
        <c:lblAlgn val="ctr"/>
        <c:lblOffset val="100"/>
        <c:noMultiLvlLbl val="0"/>
      </c:catAx>
      <c:valAx>
        <c:axId val="619211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2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1085.5613000000001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207656"/>
        <c:axId val="619208832"/>
      </c:barChart>
      <c:catAx>
        <c:axId val="61920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208832"/>
        <c:crosses val="autoZero"/>
        <c:auto val="1"/>
        <c:lblAlgn val="ctr"/>
        <c:lblOffset val="100"/>
        <c:noMultiLvlLbl val="0"/>
      </c:catAx>
      <c:valAx>
        <c:axId val="61920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20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5.8428709999999997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674352"/>
        <c:axId val="32678272"/>
      </c:barChart>
      <c:catAx>
        <c:axId val="3267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78272"/>
        <c:crosses val="autoZero"/>
        <c:auto val="1"/>
        <c:lblAlgn val="ctr"/>
        <c:lblOffset val="100"/>
        <c:noMultiLvlLbl val="0"/>
      </c:catAx>
      <c:valAx>
        <c:axId val="3267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67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14990.419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213144"/>
        <c:axId val="619213928"/>
      </c:barChart>
      <c:catAx>
        <c:axId val="61921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213928"/>
        <c:crosses val="autoZero"/>
        <c:auto val="1"/>
        <c:lblAlgn val="ctr"/>
        <c:lblOffset val="100"/>
        <c:noMultiLvlLbl val="0"/>
      </c:catAx>
      <c:valAx>
        <c:axId val="6192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21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35.759785000000001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210008"/>
        <c:axId val="619206480"/>
      </c:barChart>
      <c:catAx>
        <c:axId val="61921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206480"/>
        <c:crosses val="autoZero"/>
        <c:auto val="1"/>
        <c:lblAlgn val="ctr"/>
        <c:lblOffset val="100"/>
        <c:noMultiLvlLbl val="0"/>
      </c:catAx>
      <c:valAx>
        <c:axId val="61920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21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2.9296820000000001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206872"/>
        <c:axId val="619212360"/>
      </c:barChart>
      <c:catAx>
        <c:axId val="61920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212360"/>
        <c:crosses val="autoZero"/>
        <c:auto val="1"/>
        <c:lblAlgn val="ctr"/>
        <c:lblOffset val="100"/>
        <c:noMultiLvlLbl val="0"/>
      </c:catAx>
      <c:valAx>
        <c:axId val="61921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20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801.75360000000001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675136"/>
        <c:axId val="32677880"/>
      </c:barChart>
      <c:catAx>
        <c:axId val="3267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77880"/>
        <c:crosses val="autoZero"/>
        <c:auto val="1"/>
        <c:lblAlgn val="ctr"/>
        <c:lblOffset val="100"/>
        <c:noMultiLvlLbl val="0"/>
      </c:catAx>
      <c:valAx>
        <c:axId val="3267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6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2.6978583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679840"/>
        <c:axId val="32675920"/>
      </c:barChart>
      <c:catAx>
        <c:axId val="3267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75920"/>
        <c:crosses val="autoZero"/>
        <c:auto val="1"/>
        <c:lblAlgn val="ctr"/>
        <c:lblOffset val="100"/>
        <c:noMultiLvlLbl val="0"/>
      </c:catAx>
      <c:valAx>
        <c:axId val="32675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67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28.575441000000001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677096"/>
        <c:axId val="32680232"/>
      </c:barChart>
      <c:catAx>
        <c:axId val="3267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80232"/>
        <c:crosses val="autoZero"/>
        <c:auto val="1"/>
        <c:lblAlgn val="ctr"/>
        <c:lblOffset val="100"/>
        <c:noMultiLvlLbl val="0"/>
      </c:catAx>
      <c:valAx>
        <c:axId val="3268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67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2.9296820000000001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673176"/>
        <c:axId val="562606400"/>
      </c:barChart>
      <c:catAx>
        <c:axId val="3267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06400"/>
        <c:crosses val="autoZero"/>
        <c:auto val="1"/>
        <c:lblAlgn val="ctr"/>
        <c:lblOffset val="100"/>
        <c:noMultiLvlLbl val="0"/>
      </c:catAx>
      <c:valAx>
        <c:axId val="56260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67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1279.0173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10712"/>
        <c:axId val="562606792"/>
      </c:barChart>
      <c:catAx>
        <c:axId val="56261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06792"/>
        <c:crosses val="autoZero"/>
        <c:auto val="1"/>
        <c:lblAlgn val="ctr"/>
        <c:lblOffset val="100"/>
        <c:noMultiLvlLbl val="0"/>
      </c:catAx>
      <c:valAx>
        <c:axId val="56260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1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13.383372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11104"/>
        <c:axId val="562607184"/>
      </c:barChart>
      <c:catAx>
        <c:axId val="56261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07184"/>
        <c:crosses val="autoZero"/>
        <c:auto val="1"/>
        <c:lblAlgn val="ctr"/>
        <c:lblOffset val="100"/>
        <c:noMultiLvlLbl val="0"/>
      </c:catAx>
      <c:valAx>
        <c:axId val="56260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김증산, ID : H2300030)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23일 16:37:19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3082.5427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102.08924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55.9101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72.811000000000007</v>
      </c>
      <c r="G8" s="59">
        <f>'DRIs DATA 입력'!G8</f>
        <v>10.236000000000001</v>
      </c>
      <c r="H8" s="59">
        <f>'DRIs DATA 입력'!H8</f>
        <v>16.952999999999999</v>
      </c>
      <c r="I8" s="46"/>
      <c r="J8" s="59" t="s">
        <v>216</v>
      </c>
      <c r="K8" s="59">
        <f>'DRIs DATA 입력'!K8</f>
        <v>10.186</v>
      </c>
      <c r="L8" s="59">
        <f>'DRIs DATA 입력'!L8</f>
        <v>18.331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1470.1695999999999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43.628734999999999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5.8428709999999997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801.75360000000001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256.38709999999998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3.335213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2.6978583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28.575441000000001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2.9296820000000001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1279.0173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13.383372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2.9935486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1.4534144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1085.5613000000001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1801.0739000000001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14990.419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6360.2120000000004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243.24529000000001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265.02587999999997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35.759785000000001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16.463663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1698.9354000000001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0.13740835000000001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6.0363429999999996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217.25649999999999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93.392960000000002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0" sqref="H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313</v>
      </c>
      <c r="B1" s="61" t="s">
        <v>333</v>
      </c>
      <c r="G1" s="62" t="s">
        <v>294</v>
      </c>
      <c r="H1" s="61" t="s">
        <v>334</v>
      </c>
    </row>
    <row r="3" spans="1:27" x14ac:dyDescent="0.3">
      <c r="A3" s="71" t="s">
        <v>295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296</v>
      </c>
      <c r="B4" s="69"/>
      <c r="C4" s="69"/>
      <c r="E4" s="66" t="s">
        <v>314</v>
      </c>
      <c r="F4" s="67"/>
      <c r="G4" s="67"/>
      <c r="H4" s="68"/>
      <c r="J4" s="66" t="s">
        <v>315</v>
      </c>
      <c r="K4" s="67"/>
      <c r="L4" s="68"/>
      <c r="N4" s="69" t="s">
        <v>335</v>
      </c>
      <c r="O4" s="69"/>
      <c r="P4" s="69"/>
      <c r="Q4" s="69"/>
      <c r="R4" s="69"/>
      <c r="S4" s="69"/>
      <c r="U4" s="69" t="s">
        <v>297</v>
      </c>
      <c r="V4" s="69"/>
      <c r="W4" s="69"/>
      <c r="X4" s="69"/>
      <c r="Y4" s="69"/>
      <c r="Z4" s="69"/>
    </row>
    <row r="5" spans="1:27" x14ac:dyDescent="0.3">
      <c r="A5" s="65"/>
      <c r="B5" s="65" t="s">
        <v>316</v>
      </c>
      <c r="C5" s="65" t="s">
        <v>276</v>
      </c>
      <c r="E5" s="65"/>
      <c r="F5" s="65" t="s">
        <v>50</v>
      </c>
      <c r="G5" s="65" t="s">
        <v>317</v>
      </c>
      <c r="H5" s="65" t="s">
        <v>46</v>
      </c>
      <c r="J5" s="65"/>
      <c r="K5" s="65" t="s">
        <v>318</v>
      </c>
      <c r="L5" s="65" t="s">
        <v>298</v>
      </c>
      <c r="N5" s="65"/>
      <c r="O5" s="65" t="s">
        <v>319</v>
      </c>
      <c r="P5" s="65" t="s">
        <v>277</v>
      </c>
      <c r="Q5" s="65" t="s">
        <v>278</v>
      </c>
      <c r="R5" s="65" t="s">
        <v>279</v>
      </c>
      <c r="S5" s="65" t="s">
        <v>276</v>
      </c>
      <c r="U5" s="65"/>
      <c r="V5" s="65" t="s">
        <v>319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296</v>
      </c>
      <c r="B6" s="65">
        <v>2000</v>
      </c>
      <c r="C6" s="65">
        <v>3082.5427</v>
      </c>
      <c r="E6" s="65" t="s">
        <v>299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300</v>
      </c>
      <c r="O6" s="65">
        <v>45</v>
      </c>
      <c r="P6" s="65">
        <v>55</v>
      </c>
      <c r="Q6" s="65">
        <v>0</v>
      </c>
      <c r="R6" s="65">
        <v>0</v>
      </c>
      <c r="S6" s="65">
        <v>102.08924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55.9101</v>
      </c>
    </row>
    <row r="7" spans="1:27" x14ac:dyDescent="0.3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336</v>
      </c>
      <c r="F8" s="65">
        <v>72.811000000000007</v>
      </c>
      <c r="G8" s="65">
        <v>10.236000000000001</v>
      </c>
      <c r="H8" s="65">
        <v>16.952999999999999</v>
      </c>
      <c r="J8" s="65" t="s">
        <v>320</v>
      </c>
      <c r="K8" s="65">
        <v>10.186</v>
      </c>
      <c r="L8" s="65">
        <v>18.331</v>
      </c>
    </row>
    <row r="13" spans="1:27" x14ac:dyDescent="0.3">
      <c r="A13" s="70" t="s">
        <v>321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319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319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337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319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322</v>
      </c>
      <c r="B16" s="65">
        <v>500</v>
      </c>
      <c r="C16" s="65">
        <v>700</v>
      </c>
      <c r="D16" s="65">
        <v>0</v>
      </c>
      <c r="E16" s="65">
        <v>3000</v>
      </c>
      <c r="F16" s="65">
        <v>1470.1695999999999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43.628734999999999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5.8428709999999997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801.75360000000001</v>
      </c>
    </row>
    <row r="23" spans="1:62" x14ac:dyDescent="0.3">
      <c r="A23" s="70" t="s">
        <v>280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323</v>
      </c>
      <c r="B24" s="69"/>
      <c r="C24" s="69"/>
      <c r="D24" s="69"/>
      <c r="E24" s="69"/>
      <c r="F24" s="69"/>
      <c r="H24" s="69" t="s">
        <v>307</v>
      </c>
      <c r="I24" s="69"/>
      <c r="J24" s="69"/>
      <c r="K24" s="69"/>
      <c r="L24" s="69"/>
      <c r="M24" s="69"/>
      <c r="O24" s="69" t="s">
        <v>338</v>
      </c>
      <c r="P24" s="69"/>
      <c r="Q24" s="69"/>
      <c r="R24" s="69"/>
      <c r="S24" s="69"/>
      <c r="T24" s="69"/>
      <c r="V24" s="69" t="s">
        <v>324</v>
      </c>
      <c r="W24" s="69"/>
      <c r="X24" s="69"/>
      <c r="Y24" s="69"/>
      <c r="Z24" s="69"/>
      <c r="AA24" s="69"/>
      <c r="AC24" s="69" t="s">
        <v>281</v>
      </c>
      <c r="AD24" s="69"/>
      <c r="AE24" s="69"/>
      <c r="AF24" s="69"/>
      <c r="AG24" s="69"/>
      <c r="AH24" s="69"/>
      <c r="AJ24" s="69" t="s">
        <v>339</v>
      </c>
      <c r="AK24" s="69"/>
      <c r="AL24" s="69"/>
      <c r="AM24" s="69"/>
      <c r="AN24" s="69"/>
      <c r="AO24" s="69"/>
      <c r="AQ24" s="69" t="s">
        <v>325</v>
      </c>
      <c r="AR24" s="69"/>
      <c r="AS24" s="69"/>
      <c r="AT24" s="69"/>
      <c r="AU24" s="69"/>
      <c r="AV24" s="69"/>
      <c r="AX24" s="69" t="s">
        <v>308</v>
      </c>
      <c r="AY24" s="69"/>
      <c r="AZ24" s="69"/>
      <c r="BA24" s="69"/>
      <c r="BB24" s="69"/>
      <c r="BC24" s="69"/>
      <c r="BE24" s="69" t="s">
        <v>282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319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319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319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340</v>
      </c>
      <c r="X25" s="65" t="s">
        <v>277</v>
      </c>
      <c r="Y25" s="65" t="s">
        <v>278</v>
      </c>
      <c r="Z25" s="65" t="s">
        <v>279</v>
      </c>
      <c r="AA25" s="65" t="s">
        <v>341</v>
      </c>
      <c r="AC25" s="65"/>
      <c r="AD25" s="65" t="s">
        <v>319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319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319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319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319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256.38709999999998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3.335213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2.6978583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28.575441000000001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2.9296820000000001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1279.0173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13.383372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2.9935486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1.4534144</v>
      </c>
    </row>
    <row r="33" spans="1:68" x14ac:dyDescent="0.3">
      <c r="A33" s="70" t="s">
        <v>327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283</v>
      </c>
      <c r="W34" s="69"/>
      <c r="X34" s="69"/>
      <c r="Y34" s="69"/>
      <c r="Z34" s="69"/>
      <c r="AA34" s="69"/>
      <c r="AC34" s="69" t="s">
        <v>284</v>
      </c>
      <c r="AD34" s="69"/>
      <c r="AE34" s="69"/>
      <c r="AF34" s="69"/>
      <c r="AG34" s="69"/>
      <c r="AH34" s="69"/>
      <c r="AJ34" s="69" t="s">
        <v>310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319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319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319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319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319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319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1085.5613000000001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1801.0739000000001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14990.419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6360.2120000000004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243.24529000000001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265.02587999999997</v>
      </c>
    </row>
    <row r="43" spans="1:68" x14ac:dyDescent="0.3">
      <c r="A43" s="70" t="s">
        <v>328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285</v>
      </c>
      <c r="B44" s="69"/>
      <c r="C44" s="69"/>
      <c r="D44" s="69"/>
      <c r="E44" s="69"/>
      <c r="F44" s="69"/>
      <c r="H44" s="69" t="s">
        <v>286</v>
      </c>
      <c r="I44" s="69"/>
      <c r="J44" s="69"/>
      <c r="K44" s="69"/>
      <c r="L44" s="69"/>
      <c r="M44" s="69"/>
      <c r="O44" s="69" t="s">
        <v>287</v>
      </c>
      <c r="P44" s="69"/>
      <c r="Q44" s="69"/>
      <c r="R44" s="69"/>
      <c r="S44" s="69"/>
      <c r="T44" s="69"/>
      <c r="V44" s="69" t="s">
        <v>288</v>
      </c>
      <c r="W44" s="69"/>
      <c r="X44" s="69"/>
      <c r="Y44" s="69"/>
      <c r="Z44" s="69"/>
      <c r="AA44" s="69"/>
      <c r="AC44" s="69" t="s">
        <v>289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290</v>
      </c>
      <c r="AR44" s="69"/>
      <c r="AS44" s="69"/>
      <c r="AT44" s="69"/>
      <c r="AU44" s="69"/>
      <c r="AV44" s="69"/>
      <c r="AX44" s="69" t="s">
        <v>330</v>
      </c>
      <c r="AY44" s="69"/>
      <c r="AZ44" s="69"/>
      <c r="BA44" s="69"/>
      <c r="BB44" s="69"/>
      <c r="BC44" s="69"/>
      <c r="BE44" s="69" t="s">
        <v>291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319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319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319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319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319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319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319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319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319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35.759785000000001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16.463663</v>
      </c>
      <c r="O46" s="65" t="s">
        <v>311</v>
      </c>
      <c r="P46" s="65">
        <v>600</v>
      </c>
      <c r="Q46" s="65">
        <v>800</v>
      </c>
      <c r="R46" s="65">
        <v>0</v>
      </c>
      <c r="S46" s="65">
        <v>10000</v>
      </c>
      <c r="T46" s="65">
        <v>1698.9354000000001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0.13740835000000001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6.0363429999999996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217.25649999999999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93.392960000000002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331</v>
      </c>
      <c r="B2" s="61" t="s">
        <v>332</v>
      </c>
      <c r="C2" s="61" t="s">
        <v>312</v>
      </c>
      <c r="D2" s="61">
        <v>67</v>
      </c>
      <c r="E2" s="61">
        <v>3082.5427</v>
      </c>
      <c r="F2" s="61">
        <v>438.45067999999998</v>
      </c>
      <c r="G2" s="61">
        <v>61.638829999999999</v>
      </c>
      <c r="H2" s="61">
        <v>44.9405</v>
      </c>
      <c r="I2" s="61">
        <v>16.698328</v>
      </c>
      <c r="J2" s="61">
        <v>102.08924</v>
      </c>
      <c r="K2" s="61">
        <v>70.710300000000004</v>
      </c>
      <c r="L2" s="61">
        <v>31.378944000000001</v>
      </c>
      <c r="M2" s="61">
        <v>55.9101</v>
      </c>
      <c r="N2" s="61">
        <v>4.2609880000000002</v>
      </c>
      <c r="O2" s="61">
        <v>30.155390000000001</v>
      </c>
      <c r="P2" s="61">
        <v>1961.9683</v>
      </c>
      <c r="Q2" s="61">
        <v>61.264057000000001</v>
      </c>
      <c r="R2" s="61">
        <v>1470.1695999999999</v>
      </c>
      <c r="S2" s="61">
        <v>190.62325000000001</v>
      </c>
      <c r="T2" s="61">
        <v>15354.558000000001</v>
      </c>
      <c r="U2" s="61">
        <v>5.8428709999999997</v>
      </c>
      <c r="V2" s="61">
        <v>43.628734999999999</v>
      </c>
      <c r="W2" s="61">
        <v>801.75360000000001</v>
      </c>
      <c r="X2" s="61">
        <v>256.38709999999998</v>
      </c>
      <c r="Y2" s="61">
        <v>3.335213</v>
      </c>
      <c r="Z2" s="61">
        <v>2.6978583</v>
      </c>
      <c r="AA2" s="61">
        <v>28.575441000000001</v>
      </c>
      <c r="AB2" s="61">
        <v>2.9296820000000001</v>
      </c>
      <c r="AC2" s="61">
        <v>1279.0173</v>
      </c>
      <c r="AD2" s="61">
        <v>13.383372</v>
      </c>
      <c r="AE2" s="61">
        <v>2.9935486</v>
      </c>
      <c r="AF2" s="61">
        <v>1.4534144</v>
      </c>
      <c r="AG2" s="61">
        <v>1085.5613000000001</v>
      </c>
      <c r="AH2" s="61">
        <v>800.58825999999999</v>
      </c>
      <c r="AI2" s="61">
        <v>284.97300000000001</v>
      </c>
      <c r="AJ2" s="61">
        <v>1801.0739000000001</v>
      </c>
      <c r="AK2" s="61">
        <v>14990.419</v>
      </c>
      <c r="AL2" s="61">
        <v>243.24529000000001</v>
      </c>
      <c r="AM2" s="61">
        <v>6360.2120000000004</v>
      </c>
      <c r="AN2" s="61">
        <v>265.02587999999997</v>
      </c>
      <c r="AO2" s="61">
        <v>35.759785000000001</v>
      </c>
      <c r="AP2" s="61">
        <v>30.906752000000001</v>
      </c>
      <c r="AQ2" s="61">
        <v>4.8530306999999997</v>
      </c>
      <c r="AR2" s="61">
        <v>16.463663</v>
      </c>
      <c r="AS2" s="61">
        <v>1698.9354000000001</v>
      </c>
      <c r="AT2" s="61">
        <v>0.13740835000000001</v>
      </c>
      <c r="AU2" s="61">
        <v>6.0363429999999996</v>
      </c>
      <c r="AV2" s="61">
        <v>217.25649999999999</v>
      </c>
      <c r="AW2" s="61">
        <v>93.392960000000002</v>
      </c>
      <c r="AX2" s="61">
        <v>0.64331263000000005</v>
      </c>
      <c r="AY2" s="61">
        <v>1.8077466</v>
      </c>
      <c r="AZ2" s="61">
        <v>381.16665999999998</v>
      </c>
      <c r="BA2" s="61">
        <v>59.846877999999997</v>
      </c>
      <c r="BB2" s="61">
        <v>13.778529000000001</v>
      </c>
      <c r="BC2" s="61">
        <v>16.508068000000002</v>
      </c>
      <c r="BD2" s="61">
        <v>29.552427000000002</v>
      </c>
      <c r="BE2" s="61">
        <v>2.1158372999999999</v>
      </c>
      <c r="BF2" s="61">
        <v>13.262535</v>
      </c>
      <c r="BG2" s="61">
        <v>4.5795576000000001E-4</v>
      </c>
      <c r="BH2" s="61">
        <v>1.0796273E-2</v>
      </c>
      <c r="BI2" s="61">
        <v>8.8047319999999991E-3</v>
      </c>
      <c r="BJ2" s="61">
        <v>7.4835299999999993E-2</v>
      </c>
      <c r="BK2" s="61">
        <v>3.5227366999999997E-5</v>
      </c>
      <c r="BL2" s="61">
        <v>0.62365090000000001</v>
      </c>
      <c r="BM2" s="61">
        <v>7.2908350000000004</v>
      </c>
      <c r="BN2" s="61">
        <v>2.435486</v>
      </c>
      <c r="BO2" s="61">
        <v>126.43510000000001</v>
      </c>
      <c r="BP2" s="61">
        <v>22.576643000000001</v>
      </c>
      <c r="BQ2" s="61">
        <v>39.508400000000002</v>
      </c>
      <c r="BR2" s="61">
        <v>141.85274000000001</v>
      </c>
      <c r="BS2" s="61">
        <v>61.178226000000002</v>
      </c>
      <c r="BT2" s="61">
        <v>32.078223999999999</v>
      </c>
      <c r="BU2" s="61">
        <v>1.8103187999999999E-2</v>
      </c>
      <c r="BV2" s="61">
        <v>3.6707207999999998E-2</v>
      </c>
      <c r="BW2" s="61">
        <v>2.0002244</v>
      </c>
      <c r="BX2" s="61">
        <v>2.2614635999999999</v>
      </c>
      <c r="BY2" s="61">
        <v>0.1331705</v>
      </c>
      <c r="BZ2" s="61">
        <v>1.0663372E-3</v>
      </c>
      <c r="CA2" s="61">
        <v>1.2683027</v>
      </c>
      <c r="CB2" s="61">
        <v>2.1537924E-2</v>
      </c>
      <c r="CC2" s="61">
        <v>0.19873157</v>
      </c>
      <c r="CD2" s="61">
        <v>1.3614508999999999</v>
      </c>
      <c r="CE2" s="61">
        <v>0.118344374</v>
      </c>
      <c r="CF2" s="61">
        <v>0.17197238000000001</v>
      </c>
      <c r="CG2" s="61">
        <v>2.4750000000000001E-7</v>
      </c>
      <c r="CH2" s="61">
        <v>4.2315699999999998E-2</v>
      </c>
      <c r="CI2" s="61">
        <v>6.3705669999999997E-3</v>
      </c>
      <c r="CJ2" s="61">
        <v>2.7100792</v>
      </c>
      <c r="CK2" s="61">
        <v>3.1576517999999998E-2</v>
      </c>
      <c r="CL2" s="61">
        <v>0.68282306000000004</v>
      </c>
      <c r="CM2" s="61">
        <v>6.7303750000000004</v>
      </c>
      <c r="CN2" s="61">
        <v>3347.8573999999999</v>
      </c>
      <c r="CO2" s="61">
        <v>5976.8344999999999</v>
      </c>
      <c r="CP2" s="61">
        <v>3888.3735000000001</v>
      </c>
      <c r="CQ2" s="61">
        <v>1170.5501999999999</v>
      </c>
      <c r="CR2" s="61">
        <v>748.38199999999995</v>
      </c>
      <c r="CS2" s="61">
        <v>382.45742999999999</v>
      </c>
      <c r="CT2" s="61">
        <v>3547.4985000000001</v>
      </c>
      <c r="CU2" s="61">
        <v>2262.0214999999998</v>
      </c>
      <c r="CV2" s="61">
        <v>1224.6010000000001</v>
      </c>
      <c r="CW2" s="61">
        <v>2666.9180000000001</v>
      </c>
      <c r="CX2" s="61">
        <v>858.95105000000001</v>
      </c>
      <c r="CY2" s="61">
        <v>4002.9967999999999</v>
      </c>
      <c r="CZ2" s="61">
        <v>2225.1750000000002</v>
      </c>
      <c r="DA2" s="61">
        <v>5590.8509999999997</v>
      </c>
      <c r="DB2" s="61">
        <v>4804.3495999999996</v>
      </c>
      <c r="DC2" s="61">
        <v>8731.57</v>
      </c>
      <c r="DD2" s="61">
        <v>14338.841</v>
      </c>
      <c r="DE2" s="61">
        <v>2962.7336</v>
      </c>
      <c r="DF2" s="61">
        <v>5442.4584999999997</v>
      </c>
      <c r="DG2" s="61">
        <v>3323.7249999999999</v>
      </c>
      <c r="DH2" s="61">
        <v>116.88748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59.846877999999997</v>
      </c>
      <c r="B6">
        <f>BB2</f>
        <v>13.778529000000001</v>
      </c>
      <c r="C6">
        <f>BC2</f>
        <v>16.508068000000002</v>
      </c>
      <c r="D6">
        <f>BD2</f>
        <v>29.552427000000002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20072</v>
      </c>
      <c r="C2" s="56">
        <f ca="1">YEAR(TODAY())-YEAR(B2)+IF(TODAY()&gt;=DATE(YEAR(TODAY()),MONTH(B2),DAY(B2)),0,-1)</f>
        <v>67</v>
      </c>
      <c r="E2" s="52">
        <v>171.4</v>
      </c>
      <c r="F2" s="53" t="s">
        <v>39</v>
      </c>
      <c r="G2" s="52">
        <v>56.3</v>
      </c>
      <c r="H2" s="51" t="s">
        <v>41</v>
      </c>
      <c r="I2" s="72">
        <f>ROUND(G3/E3^2,1)</f>
        <v>19.2</v>
      </c>
    </row>
    <row r="3" spans="1:9" x14ac:dyDescent="0.3">
      <c r="E3" s="51">
        <f>E2/100</f>
        <v>1.714</v>
      </c>
      <c r="F3" s="51" t="s">
        <v>40</v>
      </c>
      <c r="G3" s="51">
        <f>G2</f>
        <v>56.3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김증산, ID : H2300030)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23일 16:37:19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44820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67</v>
      </c>
      <c r="G12" s="137"/>
      <c r="H12" s="137"/>
      <c r="I12" s="137"/>
      <c r="K12" s="128">
        <f>'개인정보 및 신체계측 입력'!E2</f>
        <v>171.4</v>
      </c>
      <c r="L12" s="129"/>
      <c r="M12" s="122">
        <f>'개인정보 및 신체계측 입력'!G2</f>
        <v>56.3</v>
      </c>
      <c r="N12" s="123"/>
      <c r="O12" s="118" t="s">
        <v>271</v>
      </c>
      <c r="P12" s="112"/>
      <c r="Q12" s="115">
        <f>'개인정보 및 신체계측 입력'!I2</f>
        <v>19.2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김증산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72.811000000000007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10.236000000000001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16.952999999999999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18.3</v>
      </c>
      <c r="L72" s="36" t="s">
        <v>53</v>
      </c>
      <c r="M72" s="36">
        <f>ROUND('DRIs DATA'!K8,1)</f>
        <v>10.199999999999999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196.02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363.57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256.39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195.31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135.69999999999999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999.36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357.6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2022-09-23T07:41:40Z</dcterms:modified>
</cp:coreProperties>
</file>