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C2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F12" i="7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<sst xmlns="http://schemas.openxmlformats.org/spreadsheetml/2006/main" count="692" uniqueCount="339">
  <si>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</si>
  <si>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</si>
  <si>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</si>
  <si>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</si>
  <si>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</si>
  <si>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</si>
  <si>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</si>
  <si>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</si>
  <si>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</si>
  <si>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</si>
  <si>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</si>
  <si>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</si>
  <si>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</si>
  <si>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</si>
  <si>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</si>
  <si>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</si>
  <si>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</si>
  <si>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</si>
  <si>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</si>
  <si>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</si>
  <si>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</si>
  <si>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</si>
  <si>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</si>
  <si>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</si>
  <si>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</si>
  <si>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</si>
  <si>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</si>
  <si>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</si>
  <si>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</si>
  <si>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</si>
  <si>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</si>
  <si>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</si>
  <si>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</si>
  <si>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</si>
  <si>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</si>
  <si>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</si>
  <si>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</si>
  <si>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</si>
  <si>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</si>
  <si>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</si>
  <si>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</si>
  <si>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</si>
  <si>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</si>
  <si>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</si>
  <si>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</si>
  <si>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</si>
  <si>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</si>
  <si>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</si>
  <si>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</si>
  <si>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</si>
  <si>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</si>
  <si>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</si>
  <si>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</si>
  <si>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</si>
  <si>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</si>
  <si>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</si>
  <si>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</si>
  <si>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</si>
  <si>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</si>
  <si>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</si>
  <si>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</si>
  <si>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</si>
  <si>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</si>
  <si>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</si>
  <si>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</si>
  <si>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</si>
  <si>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</si>
  <si>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</si>
  <si>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</si>
  <si>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</si>
  <si>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</si>
  <si>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</si>
  <si>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</si>
  <si>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</si>
  <si>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</si>
  <si>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</si>
  <si>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</si>
  <si>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</si>
  <si>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</si>
  <si>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</si>
  <si>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</si>
  <si>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</si>
  <si>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</si>
  <si>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</si>
  <si>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</si>
  <si>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</si>
  <si>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</si>
  <si>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</si>
  <si>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</si>
  <si>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</si>
  <si>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</si>
  <si>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</si>
  <si>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</si>
  <si>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</si>
  <si>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</si>
  <si>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</si>
  <si>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</si>
  <si>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</si>
  <si>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</si>
  <si>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</si>
  <si>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</si>
  <si>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</si>
  <si>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</si>
  <si>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</si>
  <si>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</si>
  <si>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</si>
  <si>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</si>
  <si>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</si>
  <si>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</si>
  <si>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</si>
  <si>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</si>
  <si>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</si>
  <si>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</si>
  <si>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</si>
  <si>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</si>
  <si>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</si>
  <si>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</si>
  <si>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</si>
  <si>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</si>
  <si>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</si>
  <si>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</si>
  <si>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</si>
  <si>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</si>
  <si>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</si>
  <si>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</si>
  <si>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</si>
  <si>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</si>
  <si>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</si>
  <si>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</si>
  <si>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</si>
  <si>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</si>
  <si>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</si>
  <si>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</si>
  <si>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</si>
  <si>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</si>
  <si>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</si>
  <si>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</si>
  <si>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</si>
  <si>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</si>
  <si>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</si>
  <si>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</si>
  <si>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</si>
  <si>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</si>
  <si>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</si>
  <si>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</si>
  <si>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</si>
  <si>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</si>
  <si>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</si>
  <si>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</si>
  <si>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</si>
  <si>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</si>
  <si>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</si>
  <si>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</si>
  <si>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</si>
  <si>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</si>
  <si>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</si>
  <si>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</si>
  <si>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</si>
  <si>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</si>
  <si>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</si>
  <si>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</si>
  <si>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</si>
  <si>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</si>
  <si>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</si>
  <si>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</si>
  <si>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</si>
  <si>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</si>
  <si>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</si>
  <si>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</si>
  <si>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</si>
  <si>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</si>
  <si>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</si>
  <si>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</si>
  <si>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</si>
  <si>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</si>
  <si>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</si>
  <si>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</si>
  <si>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</si>
  <si>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</si>
  <si>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</si>
  <si>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</si>
  <si>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</si>
  <si>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</si>
  <si>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</si>
  <si>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</si>
  <si>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</si>
  <si>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</si>
  <si>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</si>
  <si>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</si>
  <si>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</si>
  <si>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</si>
  <si>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</si>
  <si>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</si>
  <si>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</si>
  <si>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</si>
  <si>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</si>
  <si>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</si>
  <si>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</si>
  <si>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</si>
  <si>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</si>
  <si>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</si>
  <si>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</si>
  <si>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</si>
  <si>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</si>
  <si>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</si>
  <si>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</si>
  <si>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</si>
  <si>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</si>
  <si>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</si>
  <si>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</si>
  <si>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</si>
  <si>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</si>
  <si>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</si>
  <si>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</si>
  <si>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</si>
  <si>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</si>
  <si>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</si>
  <si>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</si>
  <si>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</si>
  <si>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</si>
  <si>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</si>
  <si>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</si>
  <si>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</si>
  <si>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</si>
  <si>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</si>
  <si>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</si>
  <si>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</si>
  <si>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</si>
  <si>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</si>
  <si>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</si>
  <si>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</si>
  <si>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</si>
  <si>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</si>
  <si>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</si>
  <si>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</si>
  <si>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</si>
  <si>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</si>
  <si>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</si>
  <si>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</si>
  <si>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</si>
  <si>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</si>
  <si>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</si>
  <si>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</si>
  <si>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</si>
  <si>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</si>
  <si>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</si>
  <si>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</si>
  <si>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</si>
  <si>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</si>
  <si>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</si>
  <si>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</si>
  <si>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</si>
  <si>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</si>
  <si>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</si>
  <si>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</si>
  <si>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</si>
  <si>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</si>
  <si>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</si>
  <si>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</si>
  <si>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</si>
  <si>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</si>
  <si>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</si>
  <si>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</si>
  <si>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</si>
  <si>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</si>
  <si>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</si>
  <si>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</si>
  <si>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</si>
  <si>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</si>
  <si>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</si>
  <si>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</si>
  <si>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</si>
  <si>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</si>
  <si>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</si>
  <si>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</si>
  <si>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</si>
  <si>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</si>
  <si>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</si>
  <si>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</si>
  <si>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</si>
  <si>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</si>
  <si>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</si>
  <si>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</si>
  <si>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</si>
  <si>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</si>
  <si>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</si>
  <si>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적정비율(최대)</t>
    <phoneticPr fontId="1" type="noConversion"/>
  </si>
  <si>
    <t>섭취비율</t>
    <phoneticPr fontId="1" type="noConversion"/>
  </si>
  <si>
    <t>비타민A</t>
    <phoneticPr fontId="1" type="noConversion"/>
  </si>
  <si>
    <t>비타민E</t>
    <phoneticPr fontId="1" type="noConversion"/>
  </si>
  <si>
    <t>비타민C</t>
    <phoneticPr fontId="1" type="noConversion"/>
  </si>
  <si>
    <t>리보플라빈</t>
    <phoneticPr fontId="1" type="noConversion"/>
  </si>
  <si>
    <t>엽산(μg DFE/일)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</si>
  <si>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</si>
  <si>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</si>
  <si>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</si>
  <si>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</si>
  <si>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몰리브덴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</si>
  <si>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</si>
  <si>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</si>
  <si>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</si>
  <si>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다량영양소</t>
    <phoneticPr fontId="1" type="noConversion"/>
  </si>
  <si>
    <t>비타민D</t>
    <phoneticPr fontId="1" type="noConversion"/>
  </si>
  <si>
    <t>비타민K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</si>
  <si>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</si>
  <si>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</si>
  <si>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</si>
  <si>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</si>
  <si>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요오드</t>
    <phoneticPr fontId="1" type="noConversion"/>
  </si>
  <si>
    <t>셀레늄</t>
    <phoneticPr fontId="1" type="noConversion"/>
  </si>
  <si>
    <t>불포화지방산</t>
    <phoneticPr fontId="1" type="noConversion"/>
  </si>
  <si>
    <t>충분섭취량</t>
    <phoneticPr fontId="1" type="noConversion"/>
  </si>
  <si>
    <t>수용성 비타민</t>
    <phoneticPr fontId="1" type="noConversion"/>
  </si>
  <si>
    <t>판토텐산</t>
    <phoneticPr fontId="1" type="noConversion"/>
  </si>
  <si>
    <t>다량 무기질</t>
    <phoneticPr fontId="1" type="noConversion"/>
  </si>
  <si>
    <t>마그네슘</t>
    <phoneticPr fontId="1" type="noConversion"/>
  </si>
  <si>
    <t>불소</t>
    <phoneticPr fontId="1" type="noConversion"/>
  </si>
  <si>
    <t>출력시각</t>
    <phoneticPr fontId="1" type="noConversion"/>
  </si>
  <si>
    <t>M</t>
  </si>
  <si>
    <t>n-6불포화</t>
    <phoneticPr fontId="1" type="noConversion"/>
  </si>
  <si>
    <t>단백질(g/일)</t>
    <phoneticPr fontId="1" type="noConversion"/>
  </si>
  <si>
    <t>식이섬유(g/일)</t>
    <phoneticPr fontId="1" type="noConversion"/>
  </si>
  <si>
    <t>지용성 비타민</t>
    <phoneticPr fontId="1" type="noConversion"/>
  </si>
  <si>
    <t>식이섬유</t>
    <phoneticPr fontId="1" type="noConversion"/>
  </si>
  <si>
    <t>적정비율(최소)</t>
    <phoneticPr fontId="1" type="noConversion"/>
  </si>
  <si>
    <t>비타민A(μg RAE/일)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</si>
  <si>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</si>
  <si>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</si>
  <si>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</si>
  <si>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비오틴</t>
    <phoneticPr fontId="1" type="noConversion"/>
  </si>
  <si>
    <t>칼슘</t>
    <phoneticPr fontId="1" type="noConversion"/>
  </si>
  <si>
    <t>나트륨</t>
    <phoneticPr fontId="1" type="noConversion"/>
  </si>
  <si>
    <t>구리</t>
    <phoneticPr fontId="1" type="noConversion"/>
  </si>
  <si>
    <t>망간</t>
    <phoneticPr fontId="1" type="noConversion"/>
  </si>
  <si>
    <t>크롬</t>
    <phoneticPr fontId="1" type="noConversion"/>
  </si>
  <si>
    <t>H2300032</t>
  </si>
  <si>
    <t>홍영표</t>
  </si>
  <si>
    <t>(설문지 : FFQ 95문항 설문지, 사용자 : 홍영표, ID : H2300032)</t>
  </si>
  <si>
    <t>2022년 11월 02일 09:50:47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</si>
</sst>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139.12375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477000"/>
        <c:axId val="563477392"/>
      </c:barChart>
      <c:catAx>
        <c:axId val="5634770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477392"/>
        <c:crosses val="autoZero"/>
        <c:auto val="1"/>
        <c:lblAlgn val="ctr"/>
        <c:lblOffset val="100"/>
        <c:noMultiLvlLbl val="0"/>
      </c:catAx>
      <c:valAx>
        <c:axId val="5634773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4770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6.018491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14944"/>
        <c:axId val="561414552"/>
      </c:barChart>
      <c:catAx>
        <c:axId val="5614149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14552"/>
        <c:crosses val="autoZero"/>
        <c:auto val="1"/>
        <c:lblAlgn val="ctr"/>
        <c:lblOffset val="100"/>
        <c:noMultiLvlLbl val="0"/>
      </c:catAx>
      <c:valAx>
        <c:axId val="561414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149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5.4766440000000003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15336"/>
        <c:axId val="561416904"/>
      </c:barChart>
      <c:catAx>
        <c:axId val="561415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16904"/>
        <c:crosses val="autoZero"/>
        <c:auto val="1"/>
        <c:lblAlgn val="ctr"/>
        <c:lblOffset val="100"/>
        <c:noMultiLvlLbl val="0"/>
      </c:catAx>
      <c:valAx>
        <c:axId val="561416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15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2246.8289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454280"/>
        <c:axId val="568451928"/>
      </c:barChart>
      <c:catAx>
        <c:axId val="568454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451928"/>
        <c:crosses val="autoZero"/>
        <c:auto val="1"/>
        <c:lblAlgn val="ctr"/>
        <c:lblOffset val="100"/>
        <c:noMultiLvlLbl val="0"/>
      </c:catAx>
      <c:valAx>
        <c:axId val="568451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454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6156.259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454672"/>
        <c:axId val="568451144"/>
      </c:barChart>
      <c:catAx>
        <c:axId val="5684546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451144"/>
        <c:crosses val="autoZero"/>
        <c:auto val="1"/>
        <c:lblAlgn val="ctr"/>
        <c:lblOffset val="100"/>
        <c:noMultiLvlLbl val="0"/>
      </c:catAx>
      <c:valAx>
        <c:axId val="568451144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454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199.54408000000001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453496"/>
        <c:axId val="568453104"/>
      </c:barChart>
      <c:catAx>
        <c:axId val="568453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453104"/>
        <c:crosses val="autoZero"/>
        <c:auto val="1"/>
        <c:lblAlgn val="ctr"/>
        <c:lblOffset val="100"/>
        <c:noMultiLvlLbl val="0"/>
      </c:catAx>
      <c:valAx>
        <c:axId val="5684531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453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202.70604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474776"/>
        <c:axId val="568474384"/>
      </c:barChart>
      <c:catAx>
        <c:axId val="568474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474384"/>
        <c:crosses val="autoZero"/>
        <c:auto val="1"/>
        <c:lblAlgn val="ctr"/>
        <c:lblOffset val="100"/>
        <c:noMultiLvlLbl val="0"/>
      </c:catAx>
      <c:valAx>
        <c:axId val="568474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474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22.149322999999999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471640"/>
        <c:axId val="568475168"/>
      </c:barChart>
      <c:catAx>
        <c:axId val="5684716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475168"/>
        <c:crosses val="autoZero"/>
        <c:auto val="1"/>
        <c:lblAlgn val="ctr"/>
        <c:lblOffset val="100"/>
        <c:noMultiLvlLbl val="0"/>
      </c:catAx>
      <c:valAx>
        <c:axId val="568475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471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1587.7028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473600"/>
        <c:axId val="568472032"/>
      </c:barChart>
      <c:catAx>
        <c:axId val="5684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8472032"/>
        <c:crosses val="autoZero"/>
        <c:auto val="1"/>
        <c:lblAlgn val="ctr"/>
        <c:lblOffset val="100"/>
        <c:noMultiLvlLbl val="0"/>
      </c:catAx>
      <c:valAx>
        <c:axId val="56847203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4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5.0533880000000003E-2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8472424"/>
        <c:axId val="605111912"/>
      </c:barChart>
      <c:catAx>
        <c:axId val="56847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111912"/>
        <c:crosses val="autoZero"/>
        <c:auto val="1"/>
        <c:lblAlgn val="ctr"/>
        <c:lblOffset val="100"/>
        <c:noMultiLvlLbl val="0"/>
      </c:catAx>
      <c:valAx>
        <c:axId val="605111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847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5.4189981999999999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112304"/>
        <c:axId val="605113480"/>
      </c:barChart>
      <c:catAx>
        <c:axId val="605112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113480"/>
        <c:crosses val="autoZero"/>
        <c:auto val="1"/>
        <c:lblAlgn val="ctr"/>
        <c:lblOffset val="100"/>
        <c:noMultiLvlLbl val="0"/>
      </c:catAx>
      <c:valAx>
        <c:axId val="6051134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112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53.217480000000002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99168"/>
        <c:axId val="607297992"/>
      </c:barChart>
      <c:catAx>
        <c:axId val="607299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97992"/>
        <c:crosses val="autoZero"/>
        <c:auto val="1"/>
        <c:lblAlgn val="ctr"/>
        <c:lblOffset val="100"/>
        <c:noMultiLvlLbl val="0"/>
      </c:catAx>
      <c:valAx>
        <c:axId val="607297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991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413.69274999999999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113872"/>
        <c:axId val="605114264"/>
      </c:barChart>
      <c:catAx>
        <c:axId val="605113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114264"/>
        <c:crosses val="autoZero"/>
        <c:auto val="1"/>
        <c:lblAlgn val="ctr"/>
        <c:lblOffset val="100"/>
        <c:noMultiLvlLbl val="0"/>
      </c:catAx>
      <c:valAx>
        <c:axId val="605114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113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181.78364999999999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5111128"/>
        <c:axId val="605111520"/>
      </c:barChart>
      <c:catAx>
        <c:axId val="605111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5111520"/>
        <c:crosses val="autoZero"/>
        <c:auto val="1"/>
        <c:lblAlgn val="ctr"/>
        <c:lblOffset val="100"/>
        <c:noMultiLvlLbl val="0"/>
      </c:catAx>
      <c:valAx>
        <c:axId val="605111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5111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9.2720000000000002</c:v>
                </c:pt>
                <c:pt idx="1">
                  <c:v>18.529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4504600"/>
        <c:axId val="574505384"/>
      </c:barChart>
      <c:catAx>
        <c:axId val="574504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05384"/>
        <c:crosses val="autoZero"/>
        <c:auto val="1"/>
        <c:lblAlgn val="ctr"/>
        <c:lblOffset val="100"/>
        <c:noMultiLvlLbl val="0"/>
      </c:catAx>
      <c:valAx>
        <c:axId val="574505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04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20.834204</c:v>
                </c:pt>
                <c:pt idx="1">
                  <c:v>27.378011999999998</c:v>
                </c:pt>
                <c:pt idx="2">
                  <c:v>22.581527999999999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1323.2648999999999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507736"/>
        <c:axId val="574504992"/>
      </c:barChart>
      <c:catAx>
        <c:axId val="574507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04992"/>
        <c:crosses val="autoZero"/>
        <c:auto val="1"/>
        <c:lblAlgn val="ctr"/>
        <c:lblOffset val="100"/>
        <c:noMultiLvlLbl val="0"/>
      </c:catAx>
      <c:valAx>
        <c:axId val="57450499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07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37.088107999999998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4506952"/>
        <c:axId val="574507344"/>
      </c:barChart>
      <c:catAx>
        <c:axId val="574506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507344"/>
        <c:crosses val="autoZero"/>
        <c:auto val="1"/>
        <c:lblAlgn val="ctr"/>
        <c:lblOffset val="100"/>
        <c:noMultiLvlLbl val="0"/>
      </c:catAx>
      <c:valAx>
        <c:axId val="574507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4506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68.605999999999995</c:v>
                </c:pt>
                <c:pt idx="1">
                  <c:v>12.289</c:v>
                </c:pt>
                <c:pt idx="2">
                  <c:v>19.105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73843024"/>
        <c:axId val="573841456"/>
      </c:barChart>
      <c:catAx>
        <c:axId val="5738430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41456"/>
        <c:crosses val="autoZero"/>
        <c:auto val="1"/>
        <c:lblAlgn val="ctr"/>
        <c:lblOffset val="100"/>
        <c:noMultiLvlLbl val="0"/>
      </c:catAx>
      <c:valAx>
        <c:axId val="5738414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430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2200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3377.8935999999999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41064"/>
        <c:axId val="573841848"/>
      </c:barChart>
      <c:catAx>
        <c:axId val="573841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41848"/>
        <c:crosses val="autoZero"/>
        <c:auto val="1"/>
        <c:lblAlgn val="ctr"/>
        <c:lblOffset val="100"/>
        <c:noMultiLvlLbl val="0"/>
      </c:catAx>
      <c:valAx>
        <c:axId val="57384184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410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269.91701999999998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839888"/>
        <c:axId val="573840280"/>
      </c:barChart>
      <c:catAx>
        <c:axId val="5738398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840280"/>
        <c:crosses val="autoZero"/>
        <c:auto val="1"/>
        <c:lblAlgn val="ctr"/>
        <c:lblOffset val="100"/>
        <c:noMultiLvlLbl val="0"/>
      </c:catAx>
      <c:valAx>
        <c:axId val="5738402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839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974.44510000000002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737768"/>
        <c:axId val="573735416"/>
      </c:barChart>
      <c:catAx>
        <c:axId val="573737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735416"/>
        <c:crosses val="autoZero"/>
        <c:auto val="1"/>
        <c:lblAlgn val="ctr"/>
        <c:lblOffset val="100"/>
        <c:noMultiLvlLbl val="0"/>
      </c:catAx>
      <c:valAx>
        <c:axId val="5737354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737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6.9275311999999998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299952"/>
        <c:axId val="607300344"/>
      </c:barChart>
      <c:catAx>
        <c:axId val="6072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300344"/>
        <c:crosses val="autoZero"/>
        <c:auto val="1"/>
        <c:lblAlgn val="ctr"/>
        <c:lblOffset val="100"/>
        <c:noMultiLvlLbl val="0"/>
      </c:catAx>
      <c:valAx>
        <c:axId val="6073003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299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11950.392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738552"/>
        <c:axId val="573735808"/>
      </c:barChart>
      <c:catAx>
        <c:axId val="5737385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735808"/>
        <c:crosses val="autoZero"/>
        <c:auto val="1"/>
        <c:lblAlgn val="ctr"/>
        <c:lblOffset val="100"/>
        <c:noMultiLvlLbl val="0"/>
      </c:catAx>
      <c:valAx>
        <c:axId val="573735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738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28.569658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737376"/>
        <c:axId val="573736200"/>
      </c:barChart>
      <c:catAx>
        <c:axId val="573737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3736200"/>
        <c:crosses val="autoZero"/>
        <c:auto val="1"/>
        <c:lblAlgn val="ctr"/>
        <c:lblOffset val="100"/>
        <c:noMultiLvlLbl val="0"/>
      </c:catAx>
      <c:valAx>
        <c:axId val="5737362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737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3.5493553000000002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73736984"/>
        <c:axId val="574822720"/>
      </c:barChart>
      <c:catAx>
        <c:axId val="573736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74822720"/>
        <c:crosses val="autoZero"/>
        <c:auto val="1"/>
        <c:lblAlgn val="ctr"/>
        <c:lblOffset val="100"/>
        <c:noMultiLvlLbl val="0"/>
      </c:catAx>
      <c:valAx>
        <c:axId val="574822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73736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369.56299999999999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607300736"/>
        <c:axId val="607299560"/>
      </c:barChart>
      <c:catAx>
        <c:axId val="60730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07299560"/>
        <c:crosses val="autoZero"/>
        <c:auto val="1"/>
        <c:lblAlgn val="ctr"/>
        <c:lblOffset val="100"/>
        <c:noMultiLvlLbl val="0"/>
      </c:catAx>
      <c:valAx>
        <c:axId val="607299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60730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3.3477041999999999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17296"/>
        <c:axId val="561414160"/>
      </c:barChart>
      <c:catAx>
        <c:axId val="561417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14160"/>
        <c:crosses val="autoZero"/>
        <c:auto val="1"/>
        <c:lblAlgn val="ctr"/>
        <c:lblOffset val="100"/>
        <c:noMultiLvlLbl val="0"/>
      </c:catAx>
      <c:valAx>
        <c:axId val="561414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17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30.348130999999999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1415728"/>
        <c:axId val="561417688"/>
      </c:barChart>
      <c:catAx>
        <c:axId val="561415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1417688"/>
        <c:crosses val="autoZero"/>
        <c:auto val="1"/>
        <c:lblAlgn val="ctr"/>
        <c:lblOffset val="100"/>
        <c:noMultiLvlLbl val="0"/>
      </c:catAx>
      <c:valAx>
        <c:axId val="5614176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141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3.5493553000000002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81760"/>
        <c:axId val="563978232"/>
      </c:barChart>
      <c:catAx>
        <c:axId val="5639817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78232"/>
        <c:crosses val="autoZero"/>
        <c:auto val="1"/>
        <c:lblAlgn val="ctr"/>
        <c:lblOffset val="100"/>
        <c:noMultiLvlLbl val="0"/>
      </c:catAx>
      <c:valAx>
        <c:axId val="563978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8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1218.5715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79016"/>
        <c:axId val="563980192"/>
      </c:barChart>
      <c:catAx>
        <c:axId val="56397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80192"/>
        <c:crosses val="autoZero"/>
        <c:auto val="1"/>
        <c:lblAlgn val="ctr"/>
        <c:lblOffset val="100"/>
        <c:noMultiLvlLbl val="0"/>
      </c:catAx>
      <c:valAx>
        <c:axId val="5639801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7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18.777270000000001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63980584"/>
        <c:axId val="563979800"/>
      </c:barChart>
      <c:catAx>
        <c:axId val="5639805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63979800"/>
        <c:crosses val="autoZero"/>
        <c:auto val="1"/>
        <c:lblAlgn val="ctr"/>
        <c:lblOffset val="100"/>
        <c:noMultiLvlLbl val="0"/>
      </c:catAx>
      <c:valAx>
        <c:axId val="56397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63980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홍영표, ID : H2300032)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2022년 11월 02일 09:50:47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2200</v>
      </c>
      <c r="C6" s="59">
        <f>'DRIs DATA 입력'!C6</f>
        <v>3377.8935999999999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139.12375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53.217480000000002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68.605999999999995</v>
      </c>
      <c r="G8" s="59">
        <f>'DRIs DATA 입력'!G8</f>
        <v>12.289</v>
      </c>
      <c r="H8" s="59">
        <f>'DRIs DATA 입력'!H8</f>
        <v>19.105</v>
      </c>
      <c r="I8" s="46"/>
      <c r="J8" s="59" t="s">
        <v>216</v>
      </c>
      <c r="K8" s="59">
        <f>'DRIs DATA 입력'!K8</f>
        <v>9.2720000000000002</v>
      </c>
      <c r="L8" s="59">
        <f>'DRIs DATA 입력'!L8</f>
        <v>18.529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1323.2648999999999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37.088107999999998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6.9275311999999998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369.56299999999999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269.91701999999998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3.6316540000000002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3.3477041999999999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30.348130999999999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3.5493553000000002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1218.5715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18.777270000000001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6.018491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5.4766440000000003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974.44510000000002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2246.8289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11950.392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6156.259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199.54408000000001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202.70604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28.569658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22.149322999999999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1587.7028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5.0533880000000003E-2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5.4189981999999999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413.69274999999999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181.78364999999999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5" sqref="G55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337</v>
      </c>
      <c r="G1" s="62" t="s">
        <v>317</v>
      </c>
      <c r="H1" s="61" t="s">
        <v>338</v>
      </c>
    </row>
    <row r="3" spans="1:27" x14ac:dyDescent="0.3">
      <c r="A3" s="71" t="s">
        <v>301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310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323</v>
      </c>
      <c r="V4" s="69"/>
      <c r="W4" s="69"/>
      <c r="X4" s="69"/>
      <c r="Y4" s="69"/>
      <c r="Z4" s="69"/>
    </row>
    <row r="5" spans="1:27" x14ac:dyDescent="0.3">
      <c r="A5" s="65"/>
      <c r="B5" s="65" t="s">
        <v>279</v>
      </c>
      <c r="C5" s="65" t="s">
        <v>280</v>
      </c>
      <c r="E5" s="65"/>
      <c r="F5" s="65" t="s">
        <v>50</v>
      </c>
      <c r="G5" s="65" t="s">
        <v>281</v>
      </c>
      <c r="H5" s="65" t="s">
        <v>46</v>
      </c>
      <c r="J5" s="65"/>
      <c r="K5" s="65" t="s">
        <v>282</v>
      </c>
      <c r="L5" s="65" t="s">
        <v>319</v>
      </c>
      <c r="N5" s="65"/>
      <c r="O5" s="65" t="s">
        <v>283</v>
      </c>
      <c r="P5" s="65" t="s">
        <v>284</v>
      </c>
      <c r="Q5" s="65" t="s">
        <v>311</v>
      </c>
      <c r="R5" s="65" t="s">
        <v>285</v>
      </c>
      <c r="S5" s="65" t="s">
        <v>280</v>
      </c>
      <c r="U5" s="65"/>
      <c r="V5" s="65" t="s">
        <v>283</v>
      </c>
      <c r="W5" s="65" t="s">
        <v>284</v>
      </c>
      <c r="X5" s="65" t="s">
        <v>311</v>
      </c>
      <c r="Y5" s="65" t="s">
        <v>285</v>
      </c>
      <c r="Z5" s="65" t="s">
        <v>280</v>
      </c>
    </row>
    <row r="6" spans="1:27" x14ac:dyDescent="0.3">
      <c r="A6" s="65" t="s">
        <v>277</v>
      </c>
      <c r="B6" s="65">
        <v>2200</v>
      </c>
      <c r="C6" s="65">
        <v>3377.8935999999999</v>
      </c>
      <c r="E6" s="65" t="s">
        <v>324</v>
      </c>
      <c r="F6" s="65">
        <v>55</v>
      </c>
      <c r="G6" s="65">
        <v>15</v>
      </c>
      <c r="H6" s="65">
        <v>7</v>
      </c>
      <c r="J6" s="65" t="s">
        <v>324</v>
      </c>
      <c r="K6" s="65">
        <v>0.1</v>
      </c>
      <c r="L6" s="65">
        <v>4</v>
      </c>
      <c r="N6" s="65" t="s">
        <v>320</v>
      </c>
      <c r="O6" s="65">
        <v>50</v>
      </c>
      <c r="P6" s="65">
        <v>60</v>
      </c>
      <c r="Q6" s="65">
        <v>0</v>
      </c>
      <c r="R6" s="65">
        <v>0</v>
      </c>
      <c r="S6" s="65">
        <v>139.12375</v>
      </c>
      <c r="U6" s="65" t="s">
        <v>321</v>
      </c>
      <c r="V6" s="65">
        <v>0</v>
      </c>
      <c r="W6" s="65">
        <v>0</v>
      </c>
      <c r="X6" s="65">
        <v>25</v>
      </c>
      <c r="Y6" s="65">
        <v>0</v>
      </c>
      <c r="Z6" s="65">
        <v>53.217480000000002</v>
      </c>
    </row>
    <row r="7" spans="1:27" x14ac:dyDescent="0.3">
      <c r="E7" s="65" t="s">
        <v>286</v>
      </c>
      <c r="F7" s="65">
        <v>65</v>
      </c>
      <c r="G7" s="65">
        <v>30</v>
      </c>
      <c r="H7" s="65">
        <v>20</v>
      </c>
      <c r="J7" s="65" t="s">
        <v>286</v>
      </c>
      <c r="K7" s="65">
        <v>1</v>
      </c>
      <c r="L7" s="65">
        <v>10</v>
      </c>
    </row>
    <row r="8" spans="1:27" x14ac:dyDescent="0.3">
      <c r="E8" s="65" t="s">
        <v>287</v>
      </c>
      <c r="F8" s="65">
        <v>68.605999999999995</v>
      </c>
      <c r="G8" s="65">
        <v>12.289</v>
      </c>
      <c r="H8" s="65">
        <v>19.105</v>
      </c>
      <c r="J8" s="65" t="s">
        <v>287</v>
      </c>
      <c r="K8" s="65">
        <v>9.2720000000000002</v>
      </c>
      <c r="L8" s="65">
        <v>18.529</v>
      </c>
    </row>
    <row r="13" spans="1:27" x14ac:dyDescent="0.3">
      <c r="A13" s="70" t="s">
        <v>322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288</v>
      </c>
      <c r="B14" s="69"/>
      <c r="C14" s="69"/>
      <c r="D14" s="69"/>
      <c r="E14" s="69"/>
      <c r="F14" s="69"/>
      <c r="H14" s="69" t="s">
        <v>289</v>
      </c>
      <c r="I14" s="69"/>
      <c r="J14" s="69"/>
      <c r="K14" s="69"/>
      <c r="L14" s="69"/>
      <c r="M14" s="69"/>
      <c r="O14" s="69" t="s">
        <v>302</v>
      </c>
      <c r="P14" s="69"/>
      <c r="Q14" s="69"/>
      <c r="R14" s="69"/>
      <c r="S14" s="69"/>
      <c r="T14" s="69"/>
      <c r="V14" s="69" t="s">
        <v>303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283</v>
      </c>
      <c r="C15" s="65" t="s">
        <v>284</v>
      </c>
      <c r="D15" s="65" t="s">
        <v>311</v>
      </c>
      <c r="E15" s="65" t="s">
        <v>285</v>
      </c>
      <c r="F15" s="65" t="s">
        <v>280</v>
      </c>
      <c r="H15" s="65"/>
      <c r="I15" s="65" t="s">
        <v>283</v>
      </c>
      <c r="J15" s="65" t="s">
        <v>284</v>
      </c>
      <c r="K15" s="65" t="s">
        <v>311</v>
      </c>
      <c r="L15" s="65" t="s">
        <v>285</v>
      </c>
      <c r="M15" s="65" t="s">
        <v>280</v>
      </c>
      <c r="O15" s="65"/>
      <c r="P15" s="65" t="s">
        <v>283</v>
      </c>
      <c r="Q15" s="65" t="s">
        <v>284</v>
      </c>
      <c r="R15" s="65" t="s">
        <v>311</v>
      </c>
      <c r="S15" s="65" t="s">
        <v>285</v>
      </c>
      <c r="T15" s="65" t="s">
        <v>280</v>
      </c>
      <c r="V15" s="65"/>
      <c r="W15" s="65" t="s">
        <v>283</v>
      </c>
      <c r="X15" s="65" t="s">
        <v>284</v>
      </c>
      <c r="Y15" s="65" t="s">
        <v>311</v>
      </c>
      <c r="Z15" s="65" t="s">
        <v>285</v>
      </c>
      <c r="AA15" s="65" t="s">
        <v>280</v>
      </c>
    </row>
    <row r="16" spans="1:27" x14ac:dyDescent="0.3">
      <c r="A16" s="65" t="s">
        <v>325</v>
      </c>
      <c r="B16" s="65">
        <v>530</v>
      </c>
      <c r="C16" s="65">
        <v>750</v>
      </c>
      <c r="D16" s="65">
        <v>0</v>
      </c>
      <c r="E16" s="65">
        <v>3000</v>
      </c>
      <c r="F16" s="65">
        <v>1323.2648999999999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37.088107999999998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6.9275311999999998</v>
      </c>
      <c r="V16" s="65" t="s">
        <v>5</v>
      </c>
      <c r="W16" s="65">
        <v>0</v>
      </c>
      <c r="X16" s="65">
        <v>0</v>
      </c>
      <c r="Y16" s="65">
        <v>75</v>
      </c>
      <c r="Z16" s="65">
        <v>0</v>
      </c>
      <c r="AA16" s="65">
        <v>369.56299999999999</v>
      </c>
    </row>
    <row r="23" spans="1:62" x14ac:dyDescent="0.3">
      <c r="A23" s="70" t="s">
        <v>312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290</v>
      </c>
      <c r="B24" s="69"/>
      <c r="C24" s="69"/>
      <c r="D24" s="69"/>
      <c r="E24" s="69"/>
      <c r="F24" s="69"/>
      <c r="H24" s="69" t="s">
        <v>304</v>
      </c>
      <c r="I24" s="69"/>
      <c r="J24" s="69"/>
      <c r="K24" s="69"/>
      <c r="L24" s="69"/>
      <c r="M24" s="69"/>
      <c r="O24" s="69" t="s">
        <v>291</v>
      </c>
      <c r="P24" s="69"/>
      <c r="Q24" s="69"/>
      <c r="R24" s="69"/>
      <c r="S24" s="69"/>
      <c r="T24" s="69"/>
      <c r="V24" s="69" t="s">
        <v>326</v>
      </c>
      <c r="W24" s="69"/>
      <c r="X24" s="69"/>
      <c r="Y24" s="69"/>
      <c r="Z24" s="69"/>
      <c r="AA24" s="69"/>
      <c r="AC24" s="69" t="s">
        <v>305</v>
      </c>
      <c r="AD24" s="69"/>
      <c r="AE24" s="69"/>
      <c r="AF24" s="69"/>
      <c r="AG24" s="69"/>
      <c r="AH24" s="69"/>
      <c r="AJ24" s="69" t="s">
        <v>327</v>
      </c>
      <c r="AK24" s="69"/>
      <c r="AL24" s="69"/>
      <c r="AM24" s="69"/>
      <c r="AN24" s="69"/>
      <c r="AO24" s="69"/>
      <c r="AQ24" s="69" t="s">
        <v>328</v>
      </c>
      <c r="AR24" s="69"/>
      <c r="AS24" s="69"/>
      <c r="AT24" s="69"/>
      <c r="AU24" s="69"/>
      <c r="AV24" s="69"/>
      <c r="AX24" s="69" t="s">
        <v>313</v>
      </c>
      <c r="AY24" s="69"/>
      <c r="AZ24" s="69"/>
      <c r="BA24" s="69"/>
      <c r="BB24" s="69"/>
      <c r="BC24" s="69"/>
      <c r="BE24" s="69" t="s">
        <v>329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283</v>
      </c>
      <c r="C25" s="65" t="s">
        <v>284</v>
      </c>
      <c r="D25" s="65" t="s">
        <v>311</v>
      </c>
      <c r="E25" s="65" t="s">
        <v>285</v>
      </c>
      <c r="F25" s="65" t="s">
        <v>280</v>
      </c>
      <c r="H25" s="65"/>
      <c r="I25" s="65" t="s">
        <v>283</v>
      </c>
      <c r="J25" s="65" t="s">
        <v>284</v>
      </c>
      <c r="K25" s="65" t="s">
        <v>311</v>
      </c>
      <c r="L25" s="65" t="s">
        <v>285</v>
      </c>
      <c r="M25" s="65" t="s">
        <v>280</v>
      </c>
      <c r="O25" s="65"/>
      <c r="P25" s="65" t="s">
        <v>283</v>
      </c>
      <c r="Q25" s="65" t="s">
        <v>284</v>
      </c>
      <c r="R25" s="65" t="s">
        <v>311</v>
      </c>
      <c r="S25" s="65" t="s">
        <v>285</v>
      </c>
      <c r="T25" s="65" t="s">
        <v>280</v>
      </c>
      <c r="V25" s="65"/>
      <c r="W25" s="65" t="s">
        <v>283</v>
      </c>
      <c r="X25" s="65" t="s">
        <v>284</v>
      </c>
      <c r="Y25" s="65" t="s">
        <v>311</v>
      </c>
      <c r="Z25" s="65" t="s">
        <v>285</v>
      </c>
      <c r="AA25" s="65" t="s">
        <v>280</v>
      </c>
      <c r="AC25" s="65"/>
      <c r="AD25" s="65" t="s">
        <v>283</v>
      </c>
      <c r="AE25" s="65" t="s">
        <v>284</v>
      </c>
      <c r="AF25" s="65" t="s">
        <v>311</v>
      </c>
      <c r="AG25" s="65" t="s">
        <v>285</v>
      </c>
      <c r="AH25" s="65" t="s">
        <v>280</v>
      </c>
      <c r="AJ25" s="65"/>
      <c r="AK25" s="65" t="s">
        <v>283</v>
      </c>
      <c r="AL25" s="65" t="s">
        <v>284</v>
      </c>
      <c r="AM25" s="65" t="s">
        <v>311</v>
      </c>
      <c r="AN25" s="65" t="s">
        <v>285</v>
      </c>
      <c r="AO25" s="65" t="s">
        <v>280</v>
      </c>
      <c r="AQ25" s="65"/>
      <c r="AR25" s="65" t="s">
        <v>283</v>
      </c>
      <c r="AS25" s="65" t="s">
        <v>284</v>
      </c>
      <c r="AT25" s="65" t="s">
        <v>311</v>
      </c>
      <c r="AU25" s="65" t="s">
        <v>285</v>
      </c>
      <c r="AV25" s="65" t="s">
        <v>280</v>
      </c>
      <c r="AX25" s="65"/>
      <c r="AY25" s="65" t="s">
        <v>283</v>
      </c>
      <c r="AZ25" s="65" t="s">
        <v>284</v>
      </c>
      <c r="BA25" s="65" t="s">
        <v>311</v>
      </c>
      <c r="BB25" s="65" t="s">
        <v>285</v>
      </c>
      <c r="BC25" s="65" t="s">
        <v>280</v>
      </c>
      <c r="BE25" s="65"/>
      <c r="BF25" s="65" t="s">
        <v>283</v>
      </c>
      <c r="BG25" s="65" t="s">
        <v>284</v>
      </c>
      <c r="BH25" s="65" t="s">
        <v>311</v>
      </c>
      <c r="BI25" s="65" t="s">
        <v>285</v>
      </c>
      <c r="BJ25" s="65" t="s">
        <v>280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269.91701999999998</v>
      </c>
      <c r="H26" s="65" t="s">
        <v>9</v>
      </c>
      <c r="I26" s="65">
        <v>1</v>
      </c>
      <c r="J26" s="65">
        <v>1.2</v>
      </c>
      <c r="K26" s="65">
        <v>0</v>
      </c>
      <c r="L26" s="65">
        <v>0</v>
      </c>
      <c r="M26" s="65">
        <v>3.6316540000000002</v>
      </c>
      <c r="O26" s="65" t="s">
        <v>10</v>
      </c>
      <c r="P26" s="65">
        <v>1.3</v>
      </c>
      <c r="Q26" s="65">
        <v>1.5</v>
      </c>
      <c r="R26" s="65">
        <v>0</v>
      </c>
      <c r="S26" s="65">
        <v>0</v>
      </c>
      <c r="T26" s="65">
        <v>3.3477041999999999</v>
      </c>
      <c r="V26" s="65" t="s">
        <v>11</v>
      </c>
      <c r="W26" s="65">
        <v>12</v>
      </c>
      <c r="X26" s="65">
        <v>16</v>
      </c>
      <c r="Y26" s="65">
        <v>0</v>
      </c>
      <c r="Z26" s="65">
        <v>35</v>
      </c>
      <c r="AA26" s="65">
        <v>30.348130999999999</v>
      </c>
      <c r="AC26" s="65" t="s">
        <v>12</v>
      </c>
      <c r="AD26" s="65">
        <v>1.3</v>
      </c>
      <c r="AE26" s="65">
        <v>1.5</v>
      </c>
      <c r="AF26" s="65">
        <v>0</v>
      </c>
      <c r="AG26" s="65">
        <v>100</v>
      </c>
      <c r="AH26" s="65">
        <v>3.5493553000000002</v>
      </c>
      <c r="AJ26" s="65" t="s">
        <v>292</v>
      </c>
      <c r="AK26" s="65">
        <v>320</v>
      </c>
      <c r="AL26" s="65">
        <v>400</v>
      </c>
      <c r="AM26" s="65">
        <v>0</v>
      </c>
      <c r="AN26" s="65">
        <v>1000</v>
      </c>
      <c r="AO26" s="65">
        <v>1218.5715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18.777270000000001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6.018491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5.4766440000000003</v>
      </c>
    </row>
    <row r="33" spans="1:68" x14ac:dyDescent="0.3">
      <c r="A33" s="70" t="s">
        <v>314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330</v>
      </c>
      <c r="B34" s="69"/>
      <c r="C34" s="69"/>
      <c r="D34" s="69"/>
      <c r="E34" s="69"/>
      <c r="F34" s="69"/>
      <c r="H34" s="69" t="s">
        <v>306</v>
      </c>
      <c r="I34" s="69"/>
      <c r="J34" s="69"/>
      <c r="K34" s="69"/>
      <c r="L34" s="69"/>
      <c r="M34" s="69"/>
      <c r="O34" s="69" t="s">
        <v>331</v>
      </c>
      <c r="P34" s="69"/>
      <c r="Q34" s="69"/>
      <c r="R34" s="69"/>
      <c r="S34" s="69"/>
      <c r="T34" s="69"/>
      <c r="V34" s="69" t="s">
        <v>307</v>
      </c>
      <c r="W34" s="69"/>
      <c r="X34" s="69"/>
      <c r="Y34" s="69"/>
      <c r="Z34" s="69"/>
      <c r="AA34" s="69"/>
      <c r="AC34" s="69" t="s">
        <v>293</v>
      </c>
      <c r="AD34" s="69"/>
      <c r="AE34" s="69"/>
      <c r="AF34" s="69"/>
      <c r="AG34" s="69"/>
      <c r="AH34" s="69"/>
      <c r="AJ34" s="69" t="s">
        <v>315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283</v>
      </c>
      <c r="C35" s="65" t="s">
        <v>284</v>
      </c>
      <c r="D35" s="65" t="s">
        <v>311</v>
      </c>
      <c r="E35" s="65" t="s">
        <v>285</v>
      </c>
      <c r="F35" s="65" t="s">
        <v>280</v>
      </c>
      <c r="H35" s="65"/>
      <c r="I35" s="65" t="s">
        <v>283</v>
      </c>
      <c r="J35" s="65" t="s">
        <v>284</v>
      </c>
      <c r="K35" s="65" t="s">
        <v>311</v>
      </c>
      <c r="L35" s="65" t="s">
        <v>285</v>
      </c>
      <c r="M35" s="65" t="s">
        <v>280</v>
      </c>
      <c r="O35" s="65"/>
      <c r="P35" s="65" t="s">
        <v>283</v>
      </c>
      <c r="Q35" s="65" t="s">
        <v>284</v>
      </c>
      <c r="R35" s="65" t="s">
        <v>311</v>
      </c>
      <c r="S35" s="65" t="s">
        <v>285</v>
      </c>
      <c r="T35" s="65" t="s">
        <v>280</v>
      </c>
      <c r="V35" s="65"/>
      <c r="W35" s="65" t="s">
        <v>283</v>
      </c>
      <c r="X35" s="65" t="s">
        <v>284</v>
      </c>
      <c r="Y35" s="65" t="s">
        <v>311</v>
      </c>
      <c r="Z35" s="65" t="s">
        <v>285</v>
      </c>
      <c r="AA35" s="65" t="s">
        <v>280</v>
      </c>
      <c r="AC35" s="65"/>
      <c r="AD35" s="65" t="s">
        <v>283</v>
      </c>
      <c r="AE35" s="65" t="s">
        <v>284</v>
      </c>
      <c r="AF35" s="65" t="s">
        <v>311</v>
      </c>
      <c r="AG35" s="65" t="s">
        <v>285</v>
      </c>
      <c r="AH35" s="65" t="s">
        <v>280</v>
      </c>
      <c r="AJ35" s="65"/>
      <c r="AK35" s="65" t="s">
        <v>283</v>
      </c>
      <c r="AL35" s="65" t="s">
        <v>284</v>
      </c>
      <c r="AM35" s="65" t="s">
        <v>311</v>
      </c>
      <c r="AN35" s="65" t="s">
        <v>285</v>
      </c>
      <c r="AO35" s="65" t="s">
        <v>280</v>
      </c>
    </row>
    <row r="36" spans="1:68" x14ac:dyDescent="0.3">
      <c r="A36" s="65" t="s">
        <v>17</v>
      </c>
      <c r="B36" s="65">
        <v>600</v>
      </c>
      <c r="C36" s="65">
        <v>750</v>
      </c>
      <c r="D36" s="65">
        <v>0</v>
      </c>
      <c r="E36" s="65">
        <v>2000</v>
      </c>
      <c r="F36" s="65">
        <v>974.44510000000002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2246.8289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11950.392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6156.259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199.54408000000001</v>
      </c>
      <c r="AJ36" s="65" t="s">
        <v>22</v>
      </c>
      <c r="AK36" s="65">
        <v>305</v>
      </c>
      <c r="AL36" s="65">
        <v>370</v>
      </c>
      <c r="AM36" s="65">
        <v>0</v>
      </c>
      <c r="AN36" s="65">
        <v>350</v>
      </c>
      <c r="AO36" s="65">
        <v>202.70604</v>
      </c>
    </row>
    <row r="43" spans="1:68" x14ac:dyDescent="0.3">
      <c r="A43" s="70" t="s">
        <v>294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295</v>
      </c>
      <c r="B44" s="69"/>
      <c r="C44" s="69"/>
      <c r="D44" s="69"/>
      <c r="E44" s="69"/>
      <c r="F44" s="69"/>
      <c r="H44" s="69" t="s">
        <v>296</v>
      </c>
      <c r="I44" s="69"/>
      <c r="J44" s="69"/>
      <c r="K44" s="69"/>
      <c r="L44" s="69"/>
      <c r="M44" s="69"/>
      <c r="O44" s="69" t="s">
        <v>332</v>
      </c>
      <c r="P44" s="69"/>
      <c r="Q44" s="69"/>
      <c r="R44" s="69"/>
      <c r="S44" s="69"/>
      <c r="T44" s="69"/>
      <c r="V44" s="69" t="s">
        <v>316</v>
      </c>
      <c r="W44" s="69"/>
      <c r="X44" s="69"/>
      <c r="Y44" s="69"/>
      <c r="Z44" s="69"/>
      <c r="AA44" s="69"/>
      <c r="AC44" s="69" t="s">
        <v>333</v>
      </c>
      <c r="AD44" s="69"/>
      <c r="AE44" s="69"/>
      <c r="AF44" s="69"/>
      <c r="AG44" s="69"/>
      <c r="AH44" s="69"/>
      <c r="AJ44" s="69" t="s">
        <v>308</v>
      </c>
      <c r="AK44" s="69"/>
      <c r="AL44" s="69"/>
      <c r="AM44" s="69"/>
      <c r="AN44" s="69"/>
      <c r="AO44" s="69"/>
      <c r="AQ44" s="69" t="s">
        <v>309</v>
      </c>
      <c r="AR44" s="69"/>
      <c r="AS44" s="69"/>
      <c r="AT44" s="69"/>
      <c r="AU44" s="69"/>
      <c r="AV44" s="69"/>
      <c r="AX44" s="69" t="s">
        <v>297</v>
      </c>
      <c r="AY44" s="69"/>
      <c r="AZ44" s="69"/>
      <c r="BA44" s="69"/>
      <c r="BB44" s="69"/>
      <c r="BC44" s="69"/>
      <c r="BE44" s="69" t="s">
        <v>334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283</v>
      </c>
      <c r="C45" s="65" t="s">
        <v>284</v>
      </c>
      <c r="D45" s="65" t="s">
        <v>311</v>
      </c>
      <c r="E45" s="65" t="s">
        <v>285</v>
      </c>
      <c r="F45" s="65" t="s">
        <v>280</v>
      </c>
      <c r="H45" s="65"/>
      <c r="I45" s="65" t="s">
        <v>283</v>
      </c>
      <c r="J45" s="65" t="s">
        <v>284</v>
      </c>
      <c r="K45" s="65" t="s">
        <v>311</v>
      </c>
      <c r="L45" s="65" t="s">
        <v>285</v>
      </c>
      <c r="M45" s="65" t="s">
        <v>280</v>
      </c>
      <c r="O45" s="65"/>
      <c r="P45" s="65" t="s">
        <v>283</v>
      </c>
      <c r="Q45" s="65" t="s">
        <v>284</v>
      </c>
      <c r="R45" s="65" t="s">
        <v>311</v>
      </c>
      <c r="S45" s="65" t="s">
        <v>285</v>
      </c>
      <c r="T45" s="65" t="s">
        <v>280</v>
      </c>
      <c r="V45" s="65"/>
      <c r="W45" s="65" t="s">
        <v>283</v>
      </c>
      <c r="X45" s="65" t="s">
        <v>284</v>
      </c>
      <c r="Y45" s="65" t="s">
        <v>311</v>
      </c>
      <c r="Z45" s="65" t="s">
        <v>285</v>
      </c>
      <c r="AA45" s="65" t="s">
        <v>280</v>
      </c>
      <c r="AC45" s="65"/>
      <c r="AD45" s="65" t="s">
        <v>283</v>
      </c>
      <c r="AE45" s="65" t="s">
        <v>284</v>
      </c>
      <c r="AF45" s="65" t="s">
        <v>311</v>
      </c>
      <c r="AG45" s="65" t="s">
        <v>285</v>
      </c>
      <c r="AH45" s="65" t="s">
        <v>280</v>
      </c>
      <c r="AJ45" s="65"/>
      <c r="AK45" s="65" t="s">
        <v>283</v>
      </c>
      <c r="AL45" s="65" t="s">
        <v>284</v>
      </c>
      <c r="AM45" s="65" t="s">
        <v>311</v>
      </c>
      <c r="AN45" s="65" t="s">
        <v>285</v>
      </c>
      <c r="AO45" s="65" t="s">
        <v>280</v>
      </c>
      <c r="AQ45" s="65"/>
      <c r="AR45" s="65" t="s">
        <v>283</v>
      </c>
      <c r="AS45" s="65" t="s">
        <v>284</v>
      </c>
      <c r="AT45" s="65" t="s">
        <v>311</v>
      </c>
      <c r="AU45" s="65" t="s">
        <v>285</v>
      </c>
      <c r="AV45" s="65" t="s">
        <v>280</v>
      </c>
      <c r="AX45" s="65"/>
      <c r="AY45" s="65" t="s">
        <v>283</v>
      </c>
      <c r="AZ45" s="65" t="s">
        <v>284</v>
      </c>
      <c r="BA45" s="65" t="s">
        <v>311</v>
      </c>
      <c r="BB45" s="65" t="s">
        <v>285</v>
      </c>
      <c r="BC45" s="65" t="s">
        <v>280</v>
      </c>
      <c r="BE45" s="65"/>
      <c r="BF45" s="65" t="s">
        <v>283</v>
      </c>
      <c r="BG45" s="65" t="s">
        <v>284</v>
      </c>
      <c r="BH45" s="65" t="s">
        <v>311</v>
      </c>
      <c r="BI45" s="65" t="s">
        <v>285</v>
      </c>
      <c r="BJ45" s="65" t="s">
        <v>280</v>
      </c>
    </row>
    <row r="46" spans="1:68" x14ac:dyDescent="0.3">
      <c r="A46" s="65" t="s">
        <v>23</v>
      </c>
      <c r="B46" s="65">
        <v>7</v>
      </c>
      <c r="C46" s="65">
        <v>10</v>
      </c>
      <c r="D46" s="65">
        <v>0</v>
      </c>
      <c r="E46" s="65">
        <v>45</v>
      </c>
      <c r="F46" s="65">
        <v>28.569658</v>
      </c>
      <c r="H46" s="65" t="s">
        <v>24</v>
      </c>
      <c r="I46" s="65">
        <v>8</v>
      </c>
      <c r="J46" s="65">
        <v>9</v>
      </c>
      <c r="K46" s="65">
        <v>0</v>
      </c>
      <c r="L46" s="65">
        <v>35</v>
      </c>
      <c r="M46" s="65">
        <v>22.149322999999999</v>
      </c>
      <c r="O46" s="65" t="s">
        <v>298</v>
      </c>
      <c r="P46" s="65">
        <v>600</v>
      </c>
      <c r="Q46" s="65">
        <v>800</v>
      </c>
      <c r="R46" s="65">
        <v>0</v>
      </c>
      <c r="S46" s="65">
        <v>10000</v>
      </c>
      <c r="T46" s="65">
        <v>1587.7028</v>
      </c>
      <c r="V46" s="65" t="s">
        <v>29</v>
      </c>
      <c r="W46" s="65">
        <v>0</v>
      </c>
      <c r="X46" s="65">
        <v>0</v>
      </c>
      <c r="Y46" s="65">
        <v>3</v>
      </c>
      <c r="Z46" s="65">
        <v>10</v>
      </c>
      <c r="AA46" s="65">
        <v>5.0533880000000003E-2</v>
      </c>
      <c r="AC46" s="65" t="s">
        <v>25</v>
      </c>
      <c r="AD46" s="65">
        <v>0</v>
      </c>
      <c r="AE46" s="65">
        <v>0</v>
      </c>
      <c r="AF46" s="65">
        <v>4</v>
      </c>
      <c r="AG46" s="65">
        <v>11</v>
      </c>
      <c r="AH46" s="65">
        <v>5.4189981999999999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413.69274999999999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181.78364999999999</v>
      </c>
      <c r="AX46" s="65" t="s">
        <v>299</v>
      </c>
      <c r="AY46" s="65"/>
      <c r="AZ46" s="65"/>
      <c r="BA46" s="65"/>
      <c r="BB46" s="65"/>
      <c r="BC46" s="65"/>
      <c r="BE46" s="65" t="s">
        <v>300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J26" sqref="J26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318</v>
      </c>
      <c r="D2" s="61">
        <v>53</v>
      </c>
      <c r="E2" s="61">
        <v>3377.8935999999999</v>
      </c>
      <c r="F2" s="61">
        <v>499.60208</v>
      </c>
      <c r="G2" s="61">
        <v>89.492959999999997</v>
      </c>
      <c r="H2" s="61">
        <v>40.651440000000001</v>
      </c>
      <c r="I2" s="61">
        <v>48.841515000000001</v>
      </c>
      <c r="J2" s="61">
        <v>139.12375</v>
      </c>
      <c r="K2" s="61">
        <v>63.351246000000003</v>
      </c>
      <c r="L2" s="61">
        <v>75.772499999999994</v>
      </c>
      <c r="M2" s="61">
        <v>53.217480000000002</v>
      </c>
      <c r="N2" s="61">
        <v>5.6115180000000002</v>
      </c>
      <c r="O2" s="61">
        <v>31.439015999999999</v>
      </c>
      <c r="P2" s="61">
        <v>2068.1017999999999</v>
      </c>
      <c r="Q2" s="61">
        <v>50.879165999999998</v>
      </c>
      <c r="R2" s="61">
        <v>1323.2648999999999</v>
      </c>
      <c r="S2" s="61">
        <v>294.57380000000001</v>
      </c>
      <c r="T2" s="61">
        <v>12344.287</v>
      </c>
      <c r="U2" s="61">
        <v>6.9275311999999998</v>
      </c>
      <c r="V2" s="61">
        <v>37.088107999999998</v>
      </c>
      <c r="W2" s="61">
        <v>369.56299999999999</v>
      </c>
      <c r="X2" s="61">
        <v>269.91701999999998</v>
      </c>
      <c r="Y2" s="61">
        <v>3.6316540000000002</v>
      </c>
      <c r="Z2" s="61">
        <v>3.3477041999999999</v>
      </c>
      <c r="AA2" s="61">
        <v>30.348130999999999</v>
      </c>
      <c r="AB2" s="61">
        <v>3.5493553000000002</v>
      </c>
      <c r="AC2" s="61">
        <v>1218.5715</v>
      </c>
      <c r="AD2" s="61">
        <v>18.777270000000001</v>
      </c>
      <c r="AE2" s="61">
        <v>6.018491</v>
      </c>
      <c r="AF2" s="61">
        <v>5.4766440000000003</v>
      </c>
      <c r="AG2" s="61">
        <v>974.44510000000002</v>
      </c>
      <c r="AH2" s="61">
        <v>565.53156000000001</v>
      </c>
      <c r="AI2" s="61">
        <v>408.91359999999997</v>
      </c>
      <c r="AJ2" s="61">
        <v>2246.8289</v>
      </c>
      <c r="AK2" s="61">
        <v>11950.392</v>
      </c>
      <c r="AL2" s="61">
        <v>199.54408000000001</v>
      </c>
      <c r="AM2" s="61">
        <v>6156.259</v>
      </c>
      <c r="AN2" s="61">
        <v>202.70604</v>
      </c>
      <c r="AO2" s="61">
        <v>28.569658</v>
      </c>
      <c r="AP2" s="61">
        <v>17.506824000000002</v>
      </c>
      <c r="AQ2" s="61">
        <v>11.062834000000001</v>
      </c>
      <c r="AR2" s="61">
        <v>22.149322999999999</v>
      </c>
      <c r="AS2" s="61">
        <v>1587.7028</v>
      </c>
      <c r="AT2" s="61">
        <v>5.0533880000000003E-2</v>
      </c>
      <c r="AU2" s="61">
        <v>5.4189981999999999</v>
      </c>
      <c r="AV2" s="61">
        <v>413.69274999999999</v>
      </c>
      <c r="AW2" s="61">
        <v>181.78364999999999</v>
      </c>
      <c r="AX2" s="61">
        <v>0.18379593</v>
      </c>
      <c r="AY2" s="61">
        <v>3.0084051999999999</v>
      </c>
      <c r="AZ2" s="61">
        <v>973.01319999999998</v>
      </c>
      <c r="BA2" s="61">
        <v>70.870620000000002</v>
      </c>
      <c r="BB2" s="61">
        <v>20.834204</v>
      </c>
      <c r="BC2" s="61">
        <v>27.378011999999998</v>
      </c>
      <c r="BD2" s="61">
        <v>22.581527999999999</v>
      </c>
      <c r="BE2" s="61">
        <v>1.2924709999999999</v>
      </c>
      <c r="BF2" s="61">
        <v>6.1195430000000002</v>
      </c>
      <c r="BG2" s="61">
        <v>2.7754896000000001E-3</v>
      </c>
      <c r="BH2" s="61">
        <v>1.3638035999999999E-2</v>
      </c>
      <c r="BI2" s="61">
        <v>1.2093896999999999E-2</v>
      </c>
      <c r="BJ2" s="61">
        <v>7.6044865000000003E-2</v>
      </c>
      <c r="BK2" s="61">
        <v>2.1349920000000001E-4</v>
      </c>
      <c r="BL2" s="61">
        <v>0.69873624999999995</v>
      </c>
      <c r="BM2" s="61">
        <v>8.322972</v>
      </c>
      <c r="BN2" s="61">
        <v>2.8183072</v>
      </c>
      <c r="BO2" s="61">
        <v>155.08600000000001</v>
      </c>
      <c r="BP2" s="61">
        <v>26.437577999999998</v>
      </c>
      <c r="BQ2" s="61">
        <v>53.454636000000001</v>
      </c>
      <c r="BR2" s="61">
        <v>189.02573000000001</v>
      </c>
      <c r="BS2" s="61">
        <v>65.588530000000006</v>
      </c>
      <c r="BT2" s="61">
        <v>29.312162000000001</v>
      </c>
      <c r="BU2" s="61">
        <v>0.45734163999999999</v>
      </c>
      <c r="BV2" s="61">
        <v>5.9834869999999998E-2</v>
      </c>
      <c r="BW2" s="61">
        <v>1.9825417999999999</v>
      </c>
      <c r="BX2" s="61">
        <v>2.8688083</v>
      </c>
      <c r="BY2" s="61">
        <v>0.2840104</v>
      </c>
      <c r="BZ2" s="61">
        <v>1.5162183000000001E-3</v>
      </c>
      <c r="CA2" s="61">
        <v>3.0176294000000001</v>
      </c>
      <c r="CB2" s="61">
        <v>3.4048694999999997E-2</v>
      </c>
      <c r="CC2" s="61">
        <v>0.63888716999999995</v>
      </c>
      <c r="CD2" s="61">
        <v>2.2453907000000002</v>
      </c>
      <c r="CE2" s="61">
        <v>0.12830862000000001</v>
      </c>
      <c r="CF2" s="61">
        <v>0.37584440000000002</v>
      </c>
      <c r="CG2" s="61">
        <v>1.2449999E-6</v>
      </c>
      <c r="CH2" s="61">
        <v>8.5124430000000001E-2</v>
      </c>
      <c r="CI2" s="61">
        <v>1.5350765000000001E-2</v>
      </c>
      <c r="CJ2" s="61">
        <v>5.3099319999999999</v>
      </c>
      <c r="CK2" s="61">
        <v>2.7898724999999999E-2</v>
      </c>
      <c r="CL2" s="61">
        <v>4.5523150000000001</v>
      </c>
      <c r="CM2" s="61">
        <v>7.8594010000000001</v>
      </c>
      <c r="CN2" s="61">
        <v>3774.4196999999999</v>
      </c>
      <c r="CO2" s="61">
        <v>6364.7460000000001</v>
      </c>
      <c r="CP2" s="61">
        <v>3925.2053000000001</v>
      </c>
      <c r="CQ2" s="61">
        <v>1421.1484</v>
      </c>
      <c r="CR2" s="61">
        <v>786.29269999999997</v>
      </c>
      <c r="CS2" s="61">
        <v>641.40454</v>
      </c>
      <c r="CT2" s="61">
        <v>3689.7968999999998</v>
      </c>
      <c r="CU2" s="61">
        <v>2194.9767999999999</v>
      </c>
      <c r="CV2" s="61">
        <v>1982.1494</v>
      </c>
      <c r="CW2" s="61">
        <v>2568.5495999999998</v>
      </c>
      <c r="CX2" s="61">
        <v>669.71576000000005</v>
      </c>
      <c r="CY2" s="61">
        <v>4736.1270000000004</v>
      </c>
      <c r="CZ2" s="61">
        <v>2403.7341000000001</v>
      </c>
      <c r="DA2" s="61">
        <v>5590.5712999999996</v>
      </c>
      <c r="DB2" s="61">
        <v>5419.5429999999997</v>
      </c>
      <c r="DC2" s="61">
        <v>8218.5429999999997</v>
      </c>
      <c r="DD2" s="61">
        <v>12827.45</v>
      </c>
      <c r="DE2" s="61">
        <v>2795.4472999999998</v>
      </c>
      <c r="DF2" s="61">
        <v>5955.0902999999998</v>
      </c>
      <c r="DG2" s="61">
        <v>2941.2294999999999</v>
      </c>
      <c r="DH2" s="61">
        <v>173.35114999999999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70.870620000000002</v>
      </c>
      <c r="B6">
        <f>BB2</f>
        <v>20.834204</v>
      </c>
      <c r="C6">
        <f>BC2</f>
        <v>27.378011999999998</v>
      </c>
      <c r="D6">
        <f>BD2</f>
        <v>22.581527999999999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25319</v>
      </c>
      <c r="C2" s="56">
        <f ca="1">YEAR(TODAY())-YEAR(B2)+IF(TODAY()&gt;=DATE(YEAR(TODAY()),MONTH(B2),DAY(B2)),0,-1)</f>
        <v>53</v>
      </c>
      <c r="E2" s="52">
        <v>179.1</v>
      </c>
      <c r="F2" s="53" t="s">
        <v>39</v>
      </c>
      <c r="G2" s="52">
        <v>63</v>
      </c>
      <c r="H2" s="51" t="s">
        <v>41</v>
      </c>
      <c r="I2" s="72">
        <f>ROUND(G3/E3^2,1)</f>
        <v>19.600000000000001</v>
      </c>
    </row>
    <row r="3" spans="1:9" x14ac:dyDescent="0.3">
      <c r="E3" s="51">
        <f>E2/100</f>
        <v>1.7909999999999999</v>
      </c>
      <c r="F3" s="51" t="s">
        <v>40</v>
      </c>
      <c r="G3" s="51">
        <f>G2</f>
        <v>63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44847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홍영표, ID : H2300032)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2022년 11월 02일 09:50:47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X20" sqref="X20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44847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53</v>
      </c>
      <c r="G12" s="137"/>
      <c r="H12" s="137"/>
      <c r="I12" s="137"/>
      <c r="K12" s="128">
        <f>'개인정보 및 신체계측 입력'!E2</f>
        <v>179.1</v>
      </c>
      <c r="L12" s="129"/>
      <c r="M12" s="122">
        <f>'개인정보 및 신체계측 입력'!G2</f>
        <v>63</v>
      </c>
      <c r="N12" s="123"/>
      <c r="O12" s="118" t="s">
        <v>271</v>
      </c>
      <c r="P12" s="112"/>
      <c r="Q12" s="115">
        <f>'개인정보 및 신체계측 입력'!I2</f>
        <v>19.600000000000001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홍영표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68.605999999999995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12.289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19.105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0.8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18.5</v>
      </c>
      <c r="L71" s="36" t="s">
        <v>53</v>
      </c>
      <c r="M71" s="36">
        <f>ROUND('DRIs DATA'!K8,1)</f>
        <v>9.3000000000000007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176.44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309.07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269.92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236.62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121.81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796.69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285.7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2200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2022-11-02T00:54:42Z</dcterms:modified>
</cp:coreProperties>
</file>