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<sst xmlns="http://schemas.openxmlformats.org/spreadsheetml/2006/main" count="692" uniqueCount="337">
  <si>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</si>
  <si>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</si>
  <si>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</si>
  <si>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</si>
  <si>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</si>
  <si>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</si>
  <si>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</si>
  <si>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</si>
  <si>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</si>
  <si>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</si>
  <si>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</si>
  <si>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</si>
  <si>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</si>
  <si>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</si>
  <si>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</si>
  <si>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</si>
  <si>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</si>
  <si>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</si>
  <si>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</si>
  <si>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</si>
  <si>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</si>
  <si>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</si>
  <si>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</si>
  <si>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</si>
  <si>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</si>
  <si>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</si>
  <si>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</si>
  <si>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</si>
  <si>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</si>
  <si>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</si>
  <si>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</si>
  <si>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</si>
  <si>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</si>
  <si>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</si>
  <si>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</si>
  <si>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</si>
  <si>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</si>
  <si>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</si>
  <si>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</si>
  <si>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</si>
  <si>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</si>
  <si>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</si>
  <si>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</si>
  <si>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</si>
  <si>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</si>
  <si>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</si>
  <si>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</si>
  <si>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</si>
  <si>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</si>
  <si>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</si>
  <si>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</si>
  <si>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</si>
  <si>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</si>
  <si>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</si>
  <si>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</si>
  <si>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</si>
  <si>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</si>
  <si>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</si>
  <si>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</si>
  <si>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</si>
  <si>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</si>
  <si>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</si>
  <si>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</si>
  <si>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</si>
  <si>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</si>
  <si>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</si>
  <si>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</si>
  <si>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</si>
  <si>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</si>
  <si>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</si>
  <si>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</si>
  <si>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</si>
  <si>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</si>
  <si>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</si>
  <si>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</si>
  <si>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</si>
  <si>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</si>
  <si>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</si>
  <si>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</si>
  <si>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</si>
  <si>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</si>
  <si>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</si>
  <si>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</si>
  <si>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</si>
  <si>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</si>
  <si>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</si>
  <si>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</si>
  <si>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</si>
  <si>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</si>
  <si>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</si>
  <si>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</si>
  <si>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</si>
  <si>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</si>
  <si>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</si>
  <si>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</si>
  <si>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</si>
  <si>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</si>
  <si>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</si>
  <si>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</si>
  <si>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</si>
  <si>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</si>
  <si>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</si>
  <si>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</si>
  <si>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</si>
  <si>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</si>
  <si>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</si>
  <si>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</si>
  <si>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</si>
  <si>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</si>
  <si>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</si>
  <si>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</si>
  <si>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</si>
  <si>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</si>
  <si>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</si>
  <si>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</si>
  <si>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</si>
  <si>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</si>
  <si>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</si>
  <si>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</si>
  <si>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</si>
  <si>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</si>
  <si>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</si>
  <si>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</si>
  <si>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</si>
  <si>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</si>
  <si>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</si>
  <si>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</si>
  <si>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</si>
  <si>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</si>
  <si>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</si>
  <si>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</si>
  <si>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</si>
  <si>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</si>
  <si>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</si>
  <si>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</si>
  <si>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</si>
  <si>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</si>
  <si>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</si>
  <si>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</si>
  <si>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</si>
  <si>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</si>
  <si>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</si>
  <si>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</si>
  <si>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</si>
  <si>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</si>
  <si>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</si>
  <si>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</si>
  <si>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</si>
  <si>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</si>
  <si>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</si>
  <si>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</si>
  <si>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</si>
  <si>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</si>
  <si>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</si>
  <si>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</si>
  <si>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</si>
  <si>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</si>
  <si>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</si>
  <si>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</si>
  <si>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</si>
  <si>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</si>
  <si>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</si>
  <si>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</si>
  <si>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</si>
  <si>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</si>
  <si>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</si>
  <si>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</si>
  <si>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</si>
  <si>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</si>
  <si>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</si>
  <si>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</si>
  <si>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</si>
  <si>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</si>
  <si>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</si>
  <si>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</si>
  <si>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</si>
  <si>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</si>
  <si>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</si>
  <si>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</si>
  <si>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</si>
  <si>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</si>
  <si>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</si>
  <si>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</si>
  <si>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</si>
  <si>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</si>
  <si>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</si>
  <si>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</si>
  <si>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</si>
  <si>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</si>
  <si>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</si>
  <si>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</si>
  <si>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</si>
  <si>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</si>
  <si>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</si>
  <si>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</si>
  <si>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</si>
  <si>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</si>
  <si>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</si>
  <si>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</si>
  <si>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</si>
  <si>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</si>
  <si>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</si>
  <si>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</si>
  <si>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</si>
  <si>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</si>
  <si>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</si>
  <si>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</si>
  <si>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</si>
  <si>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</si>
  <si>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</si>
  <si>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</si>
  <si>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</si>
  <si>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</si>
  <si>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</si>
  <si>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</si>
  <si>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</si>
  <si>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</si>
  <si>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</si>
  <si>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</si>
  <si>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</si>
  <si>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</si>
  <si>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</si>
  <si>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</si>
  <si>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</si>
  <si>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</si>
  <si>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</si>
  <si>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</si>
  <si>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</si>
  <si>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</si>
  <si>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</si>
  <si>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</si>
  <si>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</si>
  <si>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</si>
  <si>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</si>
  <si>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</si>
  <si>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</si>
  <si>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</si>
  <si>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</si>
  <si>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</si>
  <si>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</si>
  <si>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</si>
  <si>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</si>
  <si>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</si>
  <si>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</si>
  <si>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</si>
  <si>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</si>
  <si>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</si>
  <si>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</si>
  <si>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</si>
  <si>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</si>
  <si>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</si>
  <si>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</si>
  <si>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</si>
  <si>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</si>
  <si>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</si>
  <si>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</si>
  <si>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</si>
  <si>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</si>
  <si>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</si>
  <si>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</si>
  <si>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</si>
  <si>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</si>
  <si>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</si>
  <si>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</si>
  <si>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</si>
  <si>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</si>
  <si>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</si>
  <si>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</si>
  <si>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</si>
  <si>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</si>
  <si>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</si>
  <si>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</si>
  <si>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</si>
  <si>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</si>
  <si>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</si>
  <si>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</si>
  <si>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</si>
  <si>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</si>
  <si>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비타민A(μg RAE/일)</t>
    <phoneticPr fontId="1" type="noConversion"/>
  </si>
  <si>
    <t>비타민C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</si>
  <si>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</si>
  <si>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</si>
  <si>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</si>
  <si>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다량 무기질</t>
    <phoneticPr fontId="1" type="noConversion"/>
  </si>
  <si>
    <t>충분섭취량</t>
    <phoneticPr fontId="1" type="noConversion"/>
  </si>
  <si>
    <t>미량 무기질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</si>
  <si>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</si>
  <si>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</si>
  <si>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</si>
  <si>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</si>
  <si>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</si>
  <si>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</si>
  <si>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</si>
  <si>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</si>
  <si>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</si>
  <si>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</si>
  <si>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</si>
  <si>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</si>
  <si>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</si>
  <si>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</si>
  <si>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</si>
  <si>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</si>
  <si>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</si>
  <si>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</si>
  <si>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</si>
  <si>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</si>
  <si>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</si>
  <si>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</si>
  <si>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</si>
  <si>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</si>
  <si>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</si>
  <si>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</si>
  <si>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</si>
  <si>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</si>
  <si>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</si>
  <si>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</si>
  <si>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</si>
  <si>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</si>
  <si>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</si>
  <si>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</si>
  <si>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</si>
  <si>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권장섭취량</t>
    <phoneticPr fontId="1" type="noConversion"/>
  </si>
  <si>
    <t>상한섭취량</t>
    <phoneticPr fontId="1" type="noConversion"/>
  </si>
  <si>
    <t>인</t>
    <phoneticPr fontId="1" type="noConversion"/>
  </si>
  <si>
    <t>망간</t>
    <phoneticPr fontId="1" type="noConversion"/>
  </si>
  <si>
    <t>H2300036</t>
  </si>
  <si>
    <t>윤일상</t>
  </si>
  <si>
    <t>M</t>
  </si>
  <si>
    <t>(설문지 : FFQ 95문항 설문지, 사용자 : 윤일상, ID : H2300036)</t>
  </si>
  <si>
    <t>2022년 11월 25일 08:19:41</t>
  </si>
  <si>
    <t>불포화지방산</t>
    <phoneticPr fontId="1" type="noConversion"/>
  </si>
  <si>
    <t>수용성 비타민</t>
    <phoneticPr fontId="1" type="noConversion"/>
  </si>
  <si>
    <t>리보플라빈</t>
    <phoneticPr fontId="1" type="noConversion"/>
  </si>
  <si>
    <t>니아신</t>
    <phoneticPr fontId="1" type="noConversion"/>
  </si>
  <si>
    <t>아연</t>
    <phoneticPr fontId="1" type="noConversion"/>
  </si>
  <si>
    <t>불소</t>
    <phoneticPr fontId="1" type="noConversion"/>
  </si>
  <si>
    <t>몰리브덴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</si>
</sst>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125.65629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78856"/>
        <c:axId val="559180424"/>
      </c:barChart>
      <c:catAx>
        <c:axId val="559178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80424"/>
        <c:crosses val="autoZero"/>
        <c:auto val="1"/>
        <c:lblAlgn val="ctr"/>
        <c:lblOffset val="100"/>
        <c:noMultiLvlLbl val="0"/>
      </c:catAx>
      <c:valAx>
        <c:axId val="5591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78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4.4257200000000001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6544"/>
        <c:axId val="651487328"/>
      </c:barChart>
      <c:catAx>
        <c:axId val="65148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7328"/>
        <c:crosses val="autoZero"/>
        <c:auto val="1"/>
        <c:lblAlgn val="ctr"/>
        <c:lblOffset val="100"/>
        <c:noMultiLvlLbl val="0"/>
      </c:catAx>
      <c:valAx>
        <c:axId val="65148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7.7609700000000004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8504"/>
        <c:axId val="553015768"/>
      </c:barChart>
      <c:catAx>
        <c:axId val="65148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768"/>
        <c:crosses val="autoZero"/>
        <c:auto val="1"/>
        <c:lblAlgn val="ctr"/>
        <c:lblOffset val="100"/>
        <c:noMultiLvlLbl val="0"/>
      </c:catAx>
      <c:valAx>
        <c:axId val="55301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2006.4446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120"/>
        <c:axId val="806617552"/>
      </c:barChart>
      <c:catAx>
        <c:axId val="80661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7552"/>
        <c:crosses val="autoZero"/>
        <c:auto val="1"/>
        <c:lblAlgn val="ctr"/>
        <c:lblOffset val="100"/>
        <c:noMultiLvlLbl val="0"/>
      </c:catAx>
      <c:valAx>
        <c:axId val="80661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5795.1206000000002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7944"/>
        <c:axId val="806618728"/>
      </c:barChart>
      <c:catAx>
        <c:axId val="806617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18728"/>
        <c:crosses val="autoZero"/>
        <c:auto val="1"/>
        <c:lblAlgn val="ctr"/>
        <c:lblOffset val="100"/>
        <c:noMultiLvlLbl val="0"/>
      </c:catAx>
      <c:valAx>
        <c:axId val="806618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7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137.98385999999999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6619512"/>
        <c:axId val="806620296"/>
      </c:barChart>
      <c:catAx>
        <c:axId val="80661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6620296"/>
        <c:crosses val="autoZero"/>
        <c:auto val="1"/>
        <c:lblAlgn val="ctr"/>
        <c:lblOffset val="100"/>
        <c:noMultiLvlLbl val="0"/>
      </c:catAx>
      <c:valAx>
        <c:axId val="806620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661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212.36911000000001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824"/>
        <c:axId val="808628688"/>
      </c:barChart>
      <c:catAx>
        <c:axId val="80863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8688"/>
        <c:crosses val="autoZero"/>
        <c:auto val="1"/>
        <c:lblAlgn val="ctr"/>
        <c:lblOffset val="100"/>
        <c:noMultiLvlLbl val="0"/>
      </c:catAx>
      <c:valAx>
        <c:axId val="808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18.963106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080"/>
        <c:axId val="808629472"/>
      </c:barChart>
      <c:catAx>
        <c:axId val="80862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29472"/>
        <c:crosses val="autoZero"/>
        <c:auto val="1"/>
        <c:lblAlgn val="ctr"/>
        <c:lblOffset val="100"/>
        <c:noMultiLvlLbl val="0"/>
      </c:catAx>
      <c:valAx>
        <c:axId val="80862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1129.7189000000001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29864"/>
        <c:axId val="808630256"/>
      </c:barChart>
      <c:catAx>
        <c:axId val="8086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8630256"/>
        <c:crosses val="autoZero"/>
        <c:auto val="1"/>
        <c:lblAlgn val="ctr"/>
        <c:lblOffset val="100"/>
        <c:noMultiLvlLbl val="0"/>
      </c:catAx>
      <c:valAx>
        <c:axId val="8086302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2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3.7616379999999998E-2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8631040"/>
        <c:axId val="787055448"/>
      </c:barChart>
      <c:catAx>
        <c:axId val="80863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5448"/>
        <c:crosses val="autoZero"/>
        <c:auto val="1"/>
        <c:lblAlgn val="ctr"/>
        <c:lblOffset val="100"/>
        <c:noMultiLvlLbl val="0"/>
      </c:catAx>
      <c:valAx>
        <c:axId val="787055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86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5.1340127000000004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5056"/>
        <c:axId val="787057800"/>
      </c:barChart>
      <c:catAx>
        <c:axId val="78705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7800"/>
        <c:crosses val="autoZero"/>
        <c:auto val="1"/>
        <c:lblAlgn val="ctr"/>
        <c:lblOffset val="100"/>
        <c:noMultiLvlLbl val="0"/>
      </c:catAx>
      <c:valAx>
        <c:axId val="78705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41.881599999999999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9632"/>
        <c:axId val="559119240"/>
      </c:barChart>
      <c:catAx>
        <c:axId val="559119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9240"/>
        <c:crosses val="autoZero"/>
        <c:auto val="1"/>
        <c:lblAlgn val="ctr"/>
        <c:lblOffset val="100"/>
        <c:noMultiLvlLbl val="0"/>
      </c:catAx>
      <c:valAx>
        <c:axId val="559119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9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235.85764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7016"/>
        <c:axId val="787056624"/>
      </c:barChart>
      <c:catAx>
        <c:axId val="787057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6624"/>
        <c:crosses val="autoZero"/>
        <c:auto val="1"/>
        <c:lblAlgn val="ctr"/>
        <c:lblOffset val="100"/>
        <c:noMultiLvlLbl val="0"/>
      </c:catAx>
      <c:valAx>
        <c:axId val="787056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156.00479000000001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7058192"/>
        <c:axId val="787054664"/>
      </c:barChart>
      <c:catAx>
        <c:axId val="787058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7054664"/>
        <c:crosses val="autoZero"/>
        <c:auto val="1"/>
        <c:lblAlgn val="ctr"/>
        <c:lblOffset val="100"/>
        <c:noMultiLvlLbl val="0"/>
      </c:catAx>
      <c:valAx>
        <c:axId val="78705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7058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6.6929999999999996</c:v>
                </c:pt>
                <c:pt idx="1">
                  <c:v>14.993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2714992"/>
        <c:axId val="812714600"/>
      </c:barChart>
      <c:catAx>
        <c:axId val="812714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4600"/>
        <c:crosses val="autoZero"/>
        <c:auto val="1"/>
        <c:lblAlgn val="ctr"/>
        <c:lblOffset val="100"/>
        <c:noMultiLvlLbl val="0"/>
      </c:catAx>
      <c:valAx>
        <c:axId val="812714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22.795147</c:v>
                </c:pt>
                <c:pt idx="1">
                  <c:v>29.617794</c:v>
                </c:pt>
                <c:pt idx="2">
                  <c:v>24.636223000000001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936.20389999999998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5776"/>
        <c:axId val="812716560"/>
      </c:barChart>
      <c:catAx>
        <c:axId val="81271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6560"/>
        <c:crosses val="autoZero"/>
        <c:auto val="1"/>
        <c:lblAlgn val="ctr"/>
        <c:lblOffset val="100"/>
        <c:noMultiLvlLbl val="0"/>
      </c:catAx>
      <c:valAx>
        <c:axId val="812716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40.166330000000002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16168"/>
        <c:axId val="812713424"/>
      </c:barChart>
      <c:catAx>
        <c:axId val="812716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13424"/>
        <c:crosses val="autoZero"/>
        <c:auto val="1"/>
        <c:lblAlgn val="ctr"/>
        <c:lblOffset val="100"/>
        <c:noMultiLvlLbl val="0"/>
      </c:catAx>
      <c:valAx>
        <c:axId val="812713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1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70.522999999999996</c:v>
                </c:pt>
                <c:pt idx="1">
                  <c:v>12.032999999999999</c:v>
                </c:pt>
                <c:pt idx="2">
                  <c:v>17.443999999999999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89773024"/>
        <c:axId val="789771064"/>
      </c:barChart>
      <c:catAx>
        <c:axId val="78977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1064"/>
        <c:crosses val="autoZero"/>
        <c:auto val="1"/>
        <c:lblAlgn val="ctr"/>
        <c:lblOffset val="100"/>
        <c:noMultiLvlLbl val="0"/>
      </c:catAx>
      <c:valAx>
        <c:axId val="78977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3321.2683000000002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71848"/>
        <c:axId val="789772240"/>
      </c:barChart>
      <c:catAx>
        <c:axId val="78977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2240"/>
        <c:crosses val="autoZero"/>
        <c:auto val="1"/>
        <c:lblAlgn val="ctr"/>
        <c:lblOffset val="100"/>
        <c:noMultiLvlLbl val="0"/>
      </c:catAx>
      <c:valAx>
        <c:axId val="7897722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7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335.7713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89769888"/>
        <c:axId val="789770280"/>
      </c:barChart>
      <c:catAx>
        <c:axId val="78976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89770280"/>
        <c:crosses val="autoZero"/>
        <c:auto val="1"/>
        <c:lblAlgn val="ctr"/>
        <c:lblOffset val="100"/>
        <c:noMultiLvlLbl val="0"/>
      </c:catAx>
      <c:valAx>
        <c:axId val="78977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8976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755.09436000000005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152"/>
        <c:axId val="266397544"/>
      </c:barChart>
      <c:catAx>
        <c:axId val="266397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7544"/>
        <c:crosses val="autoZero"/>
        <c:auto val="1"/>
        <c:lblAlgn val="ctr"/>
        <c:lblOffset val="100"/>
        <c:noMultiLvlLbl val="0"/>
      </c:catAx>
      <c:valAx>
        <c:axId val="266397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6.4886746000000004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20024"/>
        <c:axId val="559117672"/>
      </c:barChart>
      <c:catAx>
        <c:axId val="55912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17672"/>
        <c:crosses val="autoZero"/>
        <c:auto val="1"/>
        <c:lblAlgn val="ctr"/>
        <c:lblOffset val="100"/>
        <c:noMultiLvlLbl val="0"/>
      </c:catAx>
      <c:valAx>
        <c:axId val="55911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2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9231.1170000000002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7936"/>
        <c:axId val="266399504"/>
      </c:barChart>
      <c:catAx>
        <c:axId val="266397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9504"/>
        <c:crosses val="autoZero"/>
        <c:auto val="1"/>
        <c:lblAlgn val="ctr"/>
        <c:lblOffset val="100"/>
        <c:noMultiLvlLbl val="0"/>
      </c:catAx>
      <c:valAx>
        <c:axId val="266399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7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26.742739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396760"/>
        <c:axId val="266398720"/>
      </c:barChart>
      <c:catAx>
        <c:axId val="266396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398720"/>
        <c:crosses val="autoZero"/>
        <c:auto val="1"/>
        <c:lblAlgn val="ctr"/>
        <c:lblOffset val="100"/>
        <c:noMultiLvlLbl val="0"/>
      </c:catAx>
      <c:valAx>
        <c:axId val="26639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39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3.5174102999999999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6400288"/>
        <c:axId val="41340448"/>
      </c:barChart>
      <c:catAx>
        <c:axId val="2664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340448"/>
        <c:crosses val="autoZero"/>
        <c:auto val="1"/>
        <c:lblAlgn val="ctr"/>
        <c:lblOffset val="100"/>
        <c:noMultiLvlLbl val="0"/>
      </c:catAx>
      <c:valAx>
        <c:axId val="4134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640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394.22744999999998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984"/>
        <c:axId val="553014200"/>
      </c:barChart>
      <c:catAx>
        <c:axId val="55301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4200"/>
        <c:crosses val="autoZero"/>
        <c:auto val="1"/>
        <c:lblAlgn val="ctr"/>
        <c:lblOffset val="100"/>
        <c:noMultiLvlLbl val="0"/>
      </c:catAx>
      <c:valAx>
        <c:axId val="553014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2.6615696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4592"/>
        <c:axId val="553015376"/>
      </c:barChart>
      <c:catAx>
        <c:axId val="553014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5376"/>
        <c:crosses val="autoZero"/>
        <c:auto val="1"/>
        <c:lblAlgn val="ctr"/>
        <c:lblOffset val="100"/>
        <c:noMultiLvlLbl val="0"/>
      </c:catAx>
      <c:valAx>
        <c:axId val="55301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29.212551000000001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3016160"/>
        <c:axId val="553012632"/>
      </c:barChart>
      <c:catAx>
        <c:axId val="55301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3012632"/>
        <c:crosses val="autoZero"/>
        <c:auto val="1"/>
        <c:lblAlgn val="ctr"/>
        <c:lblOffset val="100"/>
        <c:noMultiLvlLbl val="0"/>
      </c:catAx>
      <c:valAx>
        <c:axId val="553012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301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3.5174102999999999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9118456"/>
        <c:axId val="559120416"/>
      </c:barChart>
      <c:catAx>
        <c:axId val="55911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9120416"/>
        <c:crosses val="autoZero"/>
        <c:auto val="1"/>
        <c:lblAlgn val="ctr"/>
        <c:lblOffset val="100"/>
        <c:noMultiLvlLbl val="0"/>
      </c:catAx>
      <c:valAx>
        <c:axId val="559120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9118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919.66060000000004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4976"/>
        <c:axId val="651486152"/>
      </c:barChart>
      <c:catAx>
        <c:axId val="65148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152"/>
        <c:crosses val="autoZero"/>
        <c:auto val="1"/>
        <c:lblAlgn val="ctr"/>
        <c:lblOffset val="100"/>
        <c:noMultiLvlLbl val="0"/>
      </c:catAx>
      <c:valAx>
        <c:axId val="65148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17.433534999999999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485760"/>
        <c:axId val="651486936"/>
      </c:barChart>
      <c:catAx>
        <c:axId val="65148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486936"/>
        <c:crosses val="autoZero"/>
        <c:auto val="1"/>
        <c:lblAlgn val="ctr"/>
        <c:lblOffset val="100"/>
        <c:noMultiLvlLbl val="0"/>
      </c:catAx>
      <c:valAx>
        <c:axId val="651486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48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윤일상, ID : H2300036)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25일 08:19:41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3321.2683000000002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125.65629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41.881599999999999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70.522999999999996</v>
      </c>
      <c r="G8" s="59">
        <f>'DRIs DATA 입력'!G8</f>
        <v>12.032999999999999</v>
      </c>
      <c r="H8" s="59">
        <f>'DRIs DATA 입력'!H8</f>
        <v>17.443999999999999</v>
      </c>
      <c r="I8" s="46"/>
      <c r="J8" s="59" t="s">
        <v>216</v>
      </c>
      <c r="K8" s="59">
        <f>'DRIs DATA 입력'!K8</f>
        <v>6.6929999999999996</v>
      </c>
      <c r="L8" s="59">
        <f>'DRIs DATA 입력'!L8</f>
        <v>14.993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936.20389999999998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40.166330000000002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6.4886746000000004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394.22744999999998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335.7713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3.3653946000000001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2.6615696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29.212551000000001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3.5174102999999999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919.66060000000004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17.433534999999999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4.4257200000000001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7.7609700000000004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755.09436000000005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2006.4446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9231.1170000000002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5795.1206000000002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137.98385999999999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212.36911000000001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26.742739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18.963106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1129.7189000000001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3.7616379999999998E-2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5.1340127000000004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235.85764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156.00479000000001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5" sqref="H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328</v>
      </c>
      <c r="G1" s="62" t="s">
        <v>288</v>
      </c>
      <c r="H1" s="61" t="s">
        <v>329</v>
      </c>
    </row>
    <row r="3" spans="1:27" x14ac:dyDescent="0.3">
      <c r="A3" s="68" t="s">
        <v>289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290</v>
      </c>
      <c r="B4" s="67"/>
      <c r="C4" s="67"/>
      <c r="E4" s="69" t="s">
        <v>291</v>
      </c>
      <c r="F4" s="70"/>
      <c r="G4" s="70"/>
      <c r="H4" s="71"/>
      <c r="J4" s="69" t="s">
        <v>330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292</v>
      </c>
      <c r="V4" s="67"/>
      <c r="W4" s="67"/>
      <c r="X4" s="67"/>
      <c r="Y4" s="67"/>
      <c r="Z4" s="67"/>
    </row>
    <row r="5" spans="1:27" x14ac:dyDescent="0.3">
      <c r="A5" s="65"/>
      <c r="B5" s="65" t="s">
        <v>293</v>
      </c>
      <c r="C5" s="65" t="s">
        <v>276</v>
      </c>
      <c r="E5" s="65"/>
      <c r="F5" s="65" t="s">
        <v>50</v>
      </c>
      <c r="G5" s="65" t="s">
        <v>294</v>
      </c>
      <c r="H5" s="65" t="s">
        <v>46</v>
      </c>
      <c r="J5" s="65"/>
      <c r="K5" s="65" t="s">
        <v>295</v>
      </c>
      <c r="L5" s="65" t="s">
        <v>296</v>
      </c>
      <c r="N5" s="65"/>
      <c r="O5" s="65" t="s">
        <v>277</v>
      </c>
      <c r="P5" s="65" t="s">
        <v>321</v>
      </c>
      <c r="Q5" s="65" t="s">
        <v>284</v>
      </c>
      <c r="R5" s="65" t="s">
        <v>322</v>
      </c>
      <c r="S5" s="65" t="s">
        <v>276</v>
      </c>
      <c r="U5" s="65"/>
      <c r="V5" s="65" t="s">
        <v>277</v>
      </c>
      <c r="W5" s="65" t="s">
        <v>321</v>
      </c>
      <c r="X5" s="65" t="s">
        <v>284</v>
      </c>
      <c r="Y5" s="65" t="s">
        <v>322</v>
      </c>
      <c r="Z5" s="65" t="s">
        <v>276</v>
      </c>
    </row>
    <row r="6" spans="1:27" x14ac:dyDescent="0.3">
      <c r="A6" s="65" t="s">
        <v>290</v>
      </c>
      <c r="B6" s="65">
        <v>2200</v>
      </c>
      <c r="C6" s="65">
        <v>3321.2683000000002</v>
      </c>
      <c r="E6" s="65" t="s">
        <v>297</v>
      </c>
      <c r="F6" s="65">
        <v>55</v>
      </c>
      <c r="G6" s="65">
        <v>15</v>
      </c>
      <c r="H6" s="65">
        <v>7</v>
      </c>
      <c r="J6" s="65" t="s">
        <v>297</v>
      </c>
      <c r="K6" s="65">
        <v>0.1</v>
      </c>
      <c r="L6" s="65">
        <v>4</v>
      </c>
      <c r="N6" s="65" t="s">
        <v>298</v>
      </c>
      <c r="O6" s="65">
        <v>50</v>
      </c>
      <c r="P6" s="65">
        <v>60</v>
      </c>
      <c r="Q6" s="65">
        <v>0</v>
      </c>
      <c r="R6" s="65">
        <v>0</v>
      </c>
      <c r="S6" s="65">
        <v>125.65629</v>
      </c>
      <c r="U6" s="65" t="s">
        <v>299</v>
      </c>
      <c r="V6" s="65">
        <v>0</v>
      </c>
      <c r="W6" s="65">
        <v>0</v>
      </c>
      <c r="X6" s="65">
        <v>25</v>
      </c>
      <c r="Y6" s="65">
        <v>0</v>
      </c>
      <c r="Z6" s="65">
        <v>41.881599999999999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300</v>
      </c>
      <c r="K7" s="65">
        <v>1</v>
      </c>
      <c r="L7" s="65">
        <v>10</v>
      </c>
    </row>
    <row r="8" spans="1:27" x14ac:dyDescent="0.3">
      <c r="E8" s="65" t="s">
        <v>301</v>
      </c>
      <c r="F8" s="65">
        <v>70.522999999999996</v>
      </c>
      <c r="G8" s="65">
        <v>12.032999999999999</v>
      </c>
      <c r="H8" s="65">
        <v>17.443999999999999</v>
      </c>
      <c r="J8" s="65" t="s">
        <v>301</v>
      </c>
      <c r="K8" s="65">
        <v>6.6929999999999996</v>
      </c>
      <c r="L8" s="65">
        <v>14.993</v>
      </c>
    </row>
    <row r="13" spans="1:27" x14ac:dyDescent="0.3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321</v>
      </c>
      <c r="D15" s="65" t="s">
        <v>284</v>
      </c>
      <c r="E15" s="65" t="s">
        <v>322</v>
      </c>
      <c r="F15" s="65" t="s">
        <v>276</v>
      </c>
      <c r="H15" s="65"/>
      <c r="I15" s="65" t="s">
        <v>277</v>
      </c>
      <c r="J15" s="65" t="s">
        <v>321</v>
      </c>
      <c r="K15" s="65" t="s">
        <v>284</v>
      </c>
      <c r="L15" s="65" t="s">
        <v>322</v>
      </c>
      <c r="M15" s="65" t="s">
        <v>276</v>
      </c>
      <c r="O15" s="65"/>
      <c r="P15" s="65" t="s">
        <v>277</v>
      </c>
      <c r="Q15" s="65" t="s">
        <v>321</v>
      </c>
      <c r="R15" s="65" t="s">
        <v>284</v>
      </c>
      <c r="S15" s="65" t="s">
        <v>322</v>
      </c>
      <c r="T15" s="65" t="s">
        <v>276</v>
      </c>
      <c r="V15" s="65"/>
      <c r="W15" s="65" t="s">
        <v>277</v>
      </c>
      <c r="X15" s="65" t="s">
        <v>321</v>
      </c>
      <c r="Y15" s="65" t="s">
        <v>284</v>
      </c>
      <c r="Z15" s="65" t="s">
        <v>322</v>
      </c>
      <c r="AA15" s="65" t="s">
        <v>276</v>
      </c>
    </row>
    <row r="16" spans="1:27" x14ac:dyDescent="0.3">
      <c r="A16" s="65" t="s">
        <v>278</v>
      </c>
      <c r="B16" s="65">
        <v>530</v>
      </c>
      <c r="C16" s="65">
        <v>750</v>
      </c>
      <c r="D16" s="65">
        <v>0</v>
      </c>
      <c r="E16" s="65">
        <v>3000</v>
      </c>
      <c r="F16" s="65">
        <v>936.20389999999998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40.166330000000002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6.4886746000000004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394.22744999999998</v>
      </c>
    </row>
    <row r="23" spans="1:62" x14ac:dyDescent="0.3">
      <c r="A23" s="66" t="s">
        <v>331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279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333</v>
      </c>
      <c r="W24" s="67"/>
      <c r="X24" s="67"/>
      <c r="Y24" s="67"/>
      <c r="Z24" s="67"/>
      <c r="AA24" s="67"/>
      <c r="AC24" s="67" t="s">
        <v>308</v>
      </c>
      <c r="AD24" s="67"/>
      <c r="AE24" s="67"/>
      <c r="AF24" s="67"/>
      <c r="AG24" s="67"/>
      <c r="AH24" s="67"/>
      <c r="AJ24" s="67" t="s">
        <v>280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321</v>
      </c>
      <c r="D25" s="65" t="s">
        <v>284</v>
      </c>
      <c r="E25" s="65" t="s">
        <v>322</v>
      </c>
      <c r="F25" s="65" t="s">
        <v>276</v>
      </c>
      <c r="H25" s="65"/>
      <c r="I25" s="65" t="s">
        <v>277</v>
      </c>
      <c r="J25" s="65" t="s">
        <v>321</v>
      </c>
      <c r="K25" s="65" t="s">
        <v>284</v>
      </c>
      <c r="L25" s="65" t="s">
        <v>322</v>
      </c>
      <c r="M25" s="65" t="s">
        <v>276</v>
      </c>
      <c r="O25" s="65"/>
      <c r="P25" s="65" t="s">
        <v>277</v>
      </c>
      <c r="Q25" s="65" t="s">
        <v>321</v>
      </c>
      <c r="R25" s="65" t="s">
        <v>284</v>
      </c>
      <c r="S25" s="65" t="s">
        <v>322</v>
      </c>
      <c r="T25" s="65" t="s">
        <v>276</v>
      </c>
      <c r="V25" s="65"/>
      <c r="W25" s="65" t="s">
        <v>277</v>
      </c>
      <c r="X25" s="65" t="s">
        <v>321</v>
      </c>
      <c r="Y25" s="65" t="s">
        <v>284</v>
      </c>
      <c r="Z25" s="65" t="s">
        <v>322</v>
      </c>
      <c r="AA25" s="65" t="s">
        <v>276</v>
      </c>
      <c r="AC25" s="65"/>
      <c r="AD25" s="65" t="s">
        <v>277</v>
      </c>
      <c r="AE25" s="65" t="s">
        <v>321</v>
      </c>
      <c r="AF25" s="65" t="s">
        <v>284</v>
      </c>
      <c r="AG25" s="65" t="s">
        <v>322</v>
      </c>
      <c r="AH25" s="65" t="s">
        <v>276</v>
      </c>
      <c r="AJ25" s="65"/>
      <c r="AK25" s="65" t="s">
        <v>277</v>
      </c>
      <c r="AL25" s="65" t="s">
        <v>321</v>
      </c>
      <c r="AM25" s="65" t="s">
        <v>284</v>
      </c>
      <c r="AN25" s="65" t="s">
        <v>322</v>
      </c>
      <c r="AO25" s="65" t="s">
        <v>276</v>
      </c>
      <c r="AQ25" s="65"/>
      <c r="AR25" s="65" t="s">
        <v>277</v>
      </c>
      <c r="AS25" s="65" t="s">
        <v>321</v>
      </c>
      <c r="AT25" s="65" t="s">
        <v>284</v>
      </c>
      <c r="AU25" s="65" t="s">
        <v>322</v>
      </c>
      <c r="AV25" s="65" t="s">
        <v>276</v>
      </c>
      <c r="AX25" s="65"/>
      <c r="AY25" s="65" t="s">
        <v>277</v>
      </c>
      <c r="AZ25" s="65" t="s">
        <v>321</v>
      </c>
      <c r="BA25" s="65" t="s">
        <v>284</v>
      </c>
      <c r="BB25" s="65" t="s">
        <v>322</v>
      </c>
      <c r="BC25" s="65" t="s">
        <v>276</v>
      </c>
      <c r="BE25" s="65"/>
      <c r="BF25" s="65" t="s">
        <v>277</v>
      </c>
      <c r="BG25" s="65" t="s">
        <v>321</v>
      </c>
      <c r="BH25" s="65" t="s">
        <v>284</v>
      </c>
      <c r="BI25" s="65" t="s">
        <v>322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335.7713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3.3653946000000001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2.6615696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29.212551000000001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3.5174102999999999</v>
      </c>
      <c r="AJ26" s="65" t="s">
        <v>282</v>
      </c>
      <c r="AK26" s="65">
        <v>320</v>
      </c>
      <c r="AL26" s="65">
        <v>400</v>
      </c>
      <c r="AM26" s="65">
        <v>0</v>
      </c>
      <c r="AN26" s="65">
        <v>1000</v>
      </c>
      <c r="AO26" s="65">
        <v>919.66060000000004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17.433534999999999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4.4257200000000001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7.7609700000000004</v>
      </c>
    </row>
    <row r="33" spans="1:68" x14ac:dyDescent="0.3">
      <c r="A33" s="66" t="s">
        <v>283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311</v>
      </c>
      <c r="W34" s="67"/>
      <c r="X34" s="67"/>
      <c r="Y34" s="67"/>
      <c r="Z34" s="67"/>
      <c r="AA34" s="67"/>
      <c r="AC34" s="67" t="s">
        <v>312</v>
      </c>
      <c r="AD34" s="67"/>
      <c r="AE34" s="67"/>
      <c r="AF34" s="67"/>
      <c r="AG34" s="67"/>
      <c r="AH34" s="67"/>
      <c r="AJ34" s="67" t="s">
        <v>313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321</v>
      </c>
      <c r="D35" s="65" t="s">
        <v>284</v>
      </c>
      <c r="E35" s="65" t="s">
        <v>322</v>
      </c>
      <c r="F35" s="65" t="s">
        <v>276</v>
      </c>
      <c r="H35" s="65"/>
      <c r="I35" s="65" t="s">
        <v>277</v>
      </c>
      <c r="J35" s="65" t="s">
        <v>321</v>
      </c>
      <c r="K35" s="65" t="s">
        <v>284</v>
      </c>
      <c r="L35" s="65" t="s">
        <v>322</v>
      </c>
      <c r="M35" s="65" t="s">
        <v>276</v>
      </c>
      <c r="O35" s="65"/>
      <c r="P35" s="65" t="s">
        <v>277</v>
      </c>
      <c r="Q35" s="65" t="s">
        <v>321</v>
      </c>
      <c r="R35" s="65" t="s">
        <v>284</v>
      </c>
      <c r="S35" s="65" t="s">
        <v>322</v>
      </c>
      <c r="T35" s="65" t="s">
        <v>276</v>
      </c>
      <c r="V35" s="65"/>
      <c r="W35" s="65" t="s">
        <v>277</v>
      </c>
      <c r="X35" s="65" t="s">
        <v>321</v>
      </c>
      <c r="Y35" s="65" t="s">
        <v>284</v>
      </c>
      <c r="Z35" s="65" t="s">
        <v>322</v>
      </c>
      <c r="AA35" s="65" t="s">
        <v>276</v>
      </c>
      <c r="AC35" s="65"/>
      <c r="AD35" s="65" t="s">
        <v>277</v>
      </c>
      <c r="AE35" s="65" t="s">
        <v>321</v>
      </c>
      <c r="AF35" s="65" t="s">
        <v>284</v>
      </c>
      <c r="AG35" s="65" t="s">
        <v>322</v>
      </c>
      <c r="AH35" s="65" t="s">
        <v>276</v>
      </c>
      <c r="AJ35" s="65"/>
      <c r="AK35" s="65" t="s">
        <v>277</v>
      </c>
      <c r="AL35" s="65" t="s">
        <v>321</v>
      </c>
      <c r="AM35" s="65" t="s">
        <v>284</v>
      </c>
      <c r="AN35" s="65" t="s">
        <v>322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755.09436000000005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2006.4446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9231.1170000000002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5795.1206000000002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137.98385999999999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212.36911000000001</v>
      </c>
    </row>
    <row r="43" spans="1:68" x14ac:dyDescent="0.3">
      <c r="A43" s="66" t="s">
        <v>285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334</v>
      </c>
      <c r="I44" s="67"/>
      <c r="J44" s="67"/>
      <c r="K44" s="67"/>
      <c r="L44" s="67"/>
      <c r="M44" s="67"/>
      <c r="O44" s="67" t="s">
        <v>315</v>
      </c>
      <c r="P44" s="67"/>
      <c r="Q44" s="67"/>
      <c r="R44" s="67"/>
      <c r="S44" s="67"/>
      <c r="T44" s="67"/>
      <c r="V44" s="67" t="s">
        <v>335</v>
      </c>
      <c r="W44" s="67"/>
      <c r="X44" s="67"/>
      <c r="Y44" s="67"/>
      <c r="Z44" s="67"/>
      <c r="AA44" s="67"/>
      <c r="AC44" s="67" t="s">
        <v>324</v>
      </c>
      <c r="AD44" s="67"/>
      <c r="AE44" s="67"/>
      <c r="AF44" s="67"/>
      <c r="AG44" s="67"/>
      <c r="AH44" s="67"/>
      <c r="AJ44" s="67" t="s">
        <v>286</v>
      </c>
      <c r="AK44" s="67"/>
      <c r="AL44" s="67"/>
      <c r="AM44" s="67"/>
      <c r="AN44" s="67"/>
      <c r="AO44" s="67"/>
      <c r="AQ44" s="67" t="s">
        <v>316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317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321</v>
      </c>
      <c r="D45" s="65" t="s">
        <v>284</v>
      </c>
      <c r="E45" s="65" t="s">
        <v>322</v>
      </c>
      <c r="F45" s="65" t="s">
        <v>276</v>
      </c>
      <c r="H45" s="65"/>
      <c r="I45" s="65" t="s">
        <v>277</v>
      </c>
      <c r="J45" s="65" t="s">
        <v>321</v>
      </c>
      <c r="K45" s="65" t="s">
        <v>284</v>
      </c>
      <c r="L45" s="65" t="s">
        <v>322</v>
      </c>
      <c r="M45" s="65" t="s">
        <v>276</v>
      </c>
      <c r="O45" s="65"/>
      <c r="P45" s="65" t="s">
        <v>277</v>
      </c>
      <c r="Q45" s="65" t="s">
        <v>321</v>
      </c>
      <c r="R45" s="65" t="s">
        <v>284</v>
      </c>
      <c r="S45" s="65" t="s">
        <v>322</v>
      </c>
      <c r="T45" s="65" t="s">
        <v>276</v>
      </c>
      <c r="V45" s="65"/>
      <c r="W45" s="65" t="s">
        <v>277</v>
      </c>
      <c r="X45" s="65" t="s">
        <v>321</v>
      </c>
      <c r="Y45" s="65" t="s">
        <v>284</v>
      </c>
      <c r="Z45" s="65" t="s">
        <v>322</v>
      </c>
      <c r="AA45" s="65" t="s">
        <v>276</v>
      </c>
      <c r="AC45" s="65"/>
      <c r="AD45" s="65" t="s">
        <v>277</v>
      </c>
      <c r="AE45" s="65" t="s">
        <v>321</v>
      </c>
      <c r="AF45" s="65" t="s">
        <v>284</v>
      </c>
      <c r="AG45" s="65" t="s">
        <v>322</v>
      </c>
      <c r="AH45" s="65" t="s">
        <v>276</v>
      </c>
      <c r="AJ45" s="65"/>
      <c r="AK45" s="65" t="s">
        <v>277</v>
      </c>
      <c r="AL45" s="65" t="s">
        <v>321</v>
      </c>
      <c r="AM45" s="65" t="s">
        <v>284</v>
      </c>
      <c r="AN45" s="65" t="s">
        <v>322</v>
      </c>
      <c r="AO45" s="65" t="s">
        <v>276</v>
      </c>
      <c r="AQ45" s="65"/>
      <c r="AR45" s="65" t="s">
        <v>277</v>
      </c>
      <c r="AS45" s="65" t="s">
        <v>321</v>
      </c>
      <c r="AT45" s="65" t="s">
        <v>284</v>
      </c>
      <c r="AU45" s="65" t="s">
        <v>322</v>
      </c>
      <c r="AV45" s="65" t="s">
        <v>276</v>
      </c>
      <c r="AX45" s="65"/>
      <c r="AY45" s="65" t="s">
        <v>277</v>
      </c>
      <c r="AZ45" s="65" t="s">
        <v>321</v>
      </c>
      <c r="BA45" s="65" t="s">
        <v>284</v>
      </c>
      <c r="BB45" s="65" t="s">
        <v>322</v>
      </c>
      <c r="BC45" s="65" t="s">
        <v>276</v>
      </c>
      <c r="BE45" s="65"/>
      <c r="BF45" s="65" t="s">
        <v>277</v>
      </c>
      <c r="BG45" s="65" t="s">
        <v>321</v>
      </c>
      <c r="BH45" s="65" t="s">
        <v>284</v>
      </c>
      <c r="BI45" s="65" t="s">
        <v>322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26.742739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18.963106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1129.7189000000001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3.7616379999999998E-2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5.1340127000000004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235.85764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156.00479000000001</v>
      </c>
      <c r="AX46" s="65" t="s">
        <v>319</v>
      </c>
      <c r="AY46" s="65"/>
      <c r="AZ46" s="65"/>
      <c r="BA46" s="65"/>
      <c r="BB46" s="65"/>
      <c r="BC46" s="65"/>
      <c r="BE46" s="65" t="s">
        <v>320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L31" sqref="L3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325</v>
      </c>
      <c r="B2" s="61" t="s">
        <v>326</v>
      </c>
      <c r="C2" s="61" t="s">
        <v>327</v>
      </c>
      <c r="D2" s="61">
        <v>50</v>
      </c>
      <c r="E2" s="61">
        <v>3321.2683000000002</v>
      </c>
      <c r="F2" s="61">
        <v>507.99380000000002</v>
      </c>
      <c r="G2" s="61">
        <v>86.676869999999994</v>
      </c>
      <c r="H2" s="61">
        <v>42.674877000000002</v>
      </c>
      <c r="I2" s="61">
        <v>44.001989999999999</v>
      </c>
      <c r="J2" s="61">
        <v>125.65629</v>
      </c>
      <c r="K2" s="61">
        <v>54.218220000000002</v>
      </c>
      <c r="L2" s="61">
        <v>71.438064999999995</v>
      </c>
      <c r="M2" s="61">
        <v>41.881599999999999</v>
      </c>
      <c r="N2" s="61">
        <v>5.0094336999999998</v>
      </c>
      <c r="O2" s="61">
        <v>24.453184</v>
      </c>
      <c r="P2" s="61">
        <v>1703.3888999999999</v>
      </c>
      <c r="Q2" s="61">
        <v>42.541556999999997</v>
      </c>
      <c r="R2" s="61">
        <v>936.20389999999998</v>
      </c>
      <c r="S2" s="61">
        <v>176.69467</v>
      </c>
      <c r="T2" s="61">
        <v>9114.1080000000002</v>
      </c>
      <c r="U2" s="61">
        <v>6.4886746000000004</v>
      </c>
      <c r="V2" s="61">
        <v>40.166330000000002</v>
      </c>
      <c r="W2" s="61">
        <v>394.22744999999998</v>
      </c>
      <c r="X2" s="61">
        <v>335.7713</v>
      </c>
      <c r="Y2" s="61">
        <v>3.3653946000000001</v>
      </c>
      <c r="Z2" s="61">
        <v>2.6615696</v>
      </c>
      <c r="AA2" s="61">
        <v>29.212551000000001</v>
      </c>
      <c r="AB2" s="61">
        <v>3.5174102999999999</v>
      </c>
      <c r="AC2" s="61">
        <v>919.66060000000004</v>
      </c>
      <c r="AD2" s="61">
        <v>17.433534999999999</v>
      </c>
      <c r="AE2" s="61">
        <v>4.4257200000000001</v>
      </c>
      <c r="AF2" s="61">
        <v>7.7609700000000004</v>
      </c>
      <c r="AG2" s="61">
        <v>755.09436000000005</v>
      </c>
      <c r="AH2" s="61">
        <v>479.77654999999999</v>
      </c>
      <c r="AI2" s="61">
        <v>275.31779999999998</v>
      </c>
      <c r="AJ2" s="61">
        <v>2006.4446</v>
      </c>
      <c r="AK2" s="61">
        <v>9231.1170000000002</v>
      </c>
      <c r="AL2" s="61">
        <v>137.98385999999999</v>
      </c>
      <c r="AM2" s="61">
        <v>5795.1206000000002</v>
      </c>
      <c r="AN2" s="61">
        <v>212.36911000000001</v>
      </c>
      <c r="AO2" s="61">
        <v>26.742739</v>
      </c>
      <c r="AP2" s="61">
        <v>17.748783</v>
      </c>
      <c r="AQ2" s="61">
        <v>8.9939560000000007</v>
      </c>
      <c r="AR2" s="61">
        <v>18.963106</v>
      </c>
      <c r="AS2" s="61">
        <v>1129.7189000000001</v>
      </c>
      <c r="AT2" s="61">
        <v>3.7616379999999998E-2</v>
      </c>
      <c r="AU2" s="61">
        <v>5.1340127000000004</v>
      </c>
      <c r="AV2" s="61">
        <v>235.85764</v>
      </c>
      <c r="AW2" s="61">
        <v>156.00479000000001</v>
      </c>
      <c r="AX2" s="61">
        <v>0.24808305999999999</v>
      </c>
      <c r="AY2" s="61">
        <v>2.6265404000000001</v>
      </c>
      <c r="AZ2" s="61">
        <v>637.52495999999996</v>
      </c>
      <c r="BA2" s="61">
        <v>77.102119999999999</v>
      </c>
      <c r="BB2" s="61">
        <v>22.795147</v>
      </c>
      <c r="BC2" s="61">
        <v>29.617794</v>
      </c>
      <c r="BD2" s="61">
        <v>24.636223000000001</v>
      </c>
      <c r="BE2" s="61">
        <v>1.2439359999999999</v>
      </c>
      <c r="BF2" s="61">
        <v>4.9617595999999997</v>
      </c>
      <c r="BG2" s="61">
        <v>2.7754896000000001E-3</v>
      </c>
      <c r="BH2" s="61">
        <v>7.7786180000000002E-3</v>
      </c>
      <c r="BI2" s="61">
        <v>8.0984060000000007E-3</v>
      </c>
      <c r="BJ2" s="61">
        <v>7.1383119999999994E-2</v>
      </c>
      <c r="BK2" s="61">
        <v>2.1349920000000001E-4</v>
      </c>
      <c r="BL2" s="61">
        <v>0.47407212999999998</v>
      </c>
      <c r="BM2" s="61">
        <v>5.7594867000000001</v>
      </c>
      <c r="BN2" s="61">
        <v>1.8124823999999999</v>
      </c>
      <c r="BO2" s="61">
        <v>98.772199999999998</v>
      </c>
      <c r="BP2" s="61">
        <v>16.844042000000002</v>
      </c>
      <c r="BQ2" s="61">
        <v>31.365524000000001</v>
      </c>
      <c r="BR2" s="61">
        <v>122.067604</v>
      </c>
      <c r="BS2" s="61">
        <v>52.560733999999997</v>
      </c>
      <c r="BT2" s="61">
        <v>17.423534</v>
      </c>
      <c r="BU2" s="61">
        <v>0.31345072000000002</v>
      </c>
      <c r="BV2" s="61">
        <v>9.8037029999999997E-2</v>
      </c>
      <c r="BW2" s="61">
        <v>1.2314687</v>
      </c>
      <c r="BX2" s="61">
        <v>2.3707465999999999</v>
      </c>
      <c r="BY2" s="61">
        <v>0.30533248000000002</v>
      </c>
      <c r="BZ2" s="61">
        <v>2.6495542999999998E-3</v>
      </c>
      <c r="CA2" s="61">
        <v>1.9260476</v>
      </c>
      <c r="CB2" s="61">
        <v>6.4260049999999999E-2</v>
      </c>
      <c r="CC2" s="61">
        <v>0.52533375999999998</v>
      </c>
      <c r="CD2" s="61">
        <v>3.4772672999999998</v>
      </c>
      <c r="CE2" s="61">
        <v>0.10341979</v>
      </c>
      <c r="CF2" s="61">
        <v>0.50416726000000001</v>
      </c>
      <c r="CG2" s="61">
        <v>2.4899998E-6</v>
      </c>
      <c r="CH2" s="61">
        <v>0.107539706</v>
      </c>
      <c r="CI2" s="61">
        <v>1.2740939999999999E-2</v>
      </c>
      <c r="CJ2" s="61">
        <v>7.0046635000000004</v>
      </c>
      <c r="CK2" s="61">
        <v>2.4157293E-2</v>
      </c>
      <c r="CL2" s="61">
        <v>3.0791341999999999</v>
      </c>
      <c r="CM2" s="61">
        <v>5.6387663000000003</v>
      </c>
      <c r="CN2" s="61">
        <v>3568.1444999999999</v>
      </c>
      <c r="CO2" s="61">
        <v>6097.4279999999999</v>
      </c>
      <c r="CP2" s="61">
        <v>3916.6867999999999</v>
      </c>
      <c r="CQ2" s="61">
        <v>1409.1298999999999</v>
      </c>
      <c r="CR2" s="61">
        <v>734.16472999999996</v>
      </c>
      <c r="CS2" s="61">
        <v>681.76586999999995</v>
      </c>
      <c r="CT2" s="61">
        <v>3471.4512</v>
      </c>
      <c r="CU2" s="61">
        <v>2126.3090000000002</v>
      </c>
      <c r="CV2" s="61">
        <v>2070.9438</v>
      </c>
      <c r="CW2" s="61">
        <v>2465.0518000000002</v>
      </c>
      <c r="CX2" s="61">
        <v>693.9443</v>
      </c>
      <c r="CY2" s="61">
        <v>4515.6352999999999</v>
      </c>
      <c r="CZ2" s="61">
        <v>2290.0007000000001</v>
      </c>
      <c r="DA2" s="61">
        <v>5304.2143999999998</v>
      </c>
      <c r="DB2" s="61">
        <v>5174.6674999999996</v>
      </c>
      <c r="DC2" s="61">
        <v>7202.6426000000001</v>
      </c>
      <c r="DD2" s="61">
        <v>12051.241</v>
      </c>
      <c r="DE2" s="61">
        <v>2982.8883999999998</v>
      </c>
      <c r="DF2" s="61">
        <v>5607.9116000000004</v>
      </c>
      <c r="DG2" s="61">
        <v>2713.0187999999998</v>
      </c>
      <c r="DH2" s="61">
        <v>185.62645000000001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77.102119999999999</v>
      </c>
      <c r="B6">
        <f>BB2</f>
        <v>22.795147</v>
      </c>
      <c r="C6">
        <f>BC2</f>
        <v>29.617794</v>
      </c>
      <c r="D6">
        <f>BD2</f>
        <v>24.636223000000001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20" sqref="F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26526</v>
      </c>
      <c r="C2" s="56">
        <f ca="1">YEAR(TODAY())-YEAR(B2)+IF(TODAY()&gt;=DATE(YEAR(TODAY()),MONTH(B2),DAY(B2)),0,-1)</f>
        <v>50</v>
      </c>
      <c r="E2" s="52">
        <v>164.5</v>
      </c>
      <c r="F2" s="53" t="s">
        <v>39</v>
      </c>
      <c r="G2" s="52">
        <v>67.5</v>
      </c>
      <c r="H2" s="51" t="s">
        <v>41</v>
      </c>
      <c r="I2" s="72">
        <f>ROUND(G3/E3^2,1)</f>
        <v>24.9</v>
      </c>
    </row>
    <row r="3" spans="1:9" x14ac:dyDescent="0.3">
      <c r="E3" s="51">
        <f>E2/100</f>
        <v>1.645</v>
      </c>
      <c r="F3" s="51" t="s">
        <v>40</v>
      </c>
      <c r="G3" s="51">
        <f>G2</f>
        <v>67.5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윤일상, ID : H2300036)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25일 08:19:41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W29" sqref="W29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44868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50</v>
      </c>
      <c r="G12" s="94"/>
      <c r="H12" s="94"/>
      <c r="I12" s="94"/>
      <c r="K12" s="123">
        <f>'개인정보 및 신체계측 입력'!E2</f>
        <v>164.5</v>
      </c>
      <c r="L12" s="124"/>
      <c r="M12" s="117">
        <f>'개인정보 및 신체계측 입력'!G2</f>
        <v>67.5</v>
      </c>
      <c r="N12" s="118"/>
      <c r="O12" s="113" t="s">
        <v>271</v>
      </c>
      <c r="P12" s="107"/>
      <c r="Q12" s="90">
        <f>'개인정보 및 신체계측 입력'!I2</f>
        <v>24.9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윤일상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70.522999999999996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12.032999999999999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17.443999999999999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15</v>
      </c>
      <c r="L72" s="36" t="s">
        <v>53</v>
      </c>
      <c r="M72" s="36">
        <f>ROUND('DRIs DATA'!K8,1)</f>
        <v>6.7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124.83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334.72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335.77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234.49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94.39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615.41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267.43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2022-10-26T04:49:07Z</cp:lastPrinted>
  <dcterms:created xsi:type="dcterms:W3CDTF">2015-06-13T08:19:18Z</dcterms:created>
  <dcterms:modified xsi:type="dcterms:W3CDTF">2022-11-25T05:27:43Z</dcterms:modified>
</cp:coreProperties>
</file>