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<sst xmlns="http://schemas.openxmlformats.org/spreadsheetml/2006/main" count="692" uniqueCount="337">
  <si>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</si>
  <si>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</si>
  <si>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</si>
  <si>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</si>
  <si>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</si>
  <si>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</si>
  <si>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</si>
  <si>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</si>
  <si>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</si>
  <si>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</si>
  <si>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</si>
  <si>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</si>
  <si>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</si>
  <si>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</si>
  <si>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</si>
  <si>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</si>
  <si>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</si>
  <si>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</si>
  <si>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</si>
  <si>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</si>
  <si>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</si>
  <si>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</si>
  <si>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</si>
  <si>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</si>
  <si>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</si>
  <si>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</si>
  <si>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</si>
  <si>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</si>
  <si>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</si>
  <si>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</si>
  <si>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</si>
  <si>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</si>
  <si>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</si>
  <si>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</si>
  <si>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</si>
  <si>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</si>
  <si>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</si>
  <si>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</si>
  <si>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</si>
  <si>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</si>
  <si>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</si>
  <si>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</si>
  <si>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</si>
  <si>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</si>
  <si>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</si>
  <si>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</si>
  <si>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</si>
  <si>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</si>
  <si>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</si>
  <si>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</si>
  <si>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</si>
  <si>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</si>
  <si>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</si>
  <si>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</si>
  <si>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</si>
  <si>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</si>
  <si>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</si>
  <si>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</si>
  <si>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</si>
  <si>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</si>
  <si>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</si>
  <si>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</si>
  <si>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</si>
  <si>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</si>
  <si>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</si>
  <si>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</si>
  <si>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</si>
  <si>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</si>
  <si>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</si>
  <si>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</si>
  <si>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</si>
  <si>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</si>
  <si>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</si>
  <si>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</si>
  <si>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</si>
  <si>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</si>
  <si>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</si>
  <si>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</si>
  <si>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</si>
  <si>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</si>
  <si>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</si>
  <si>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</si>
  <si>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</si>
  <si>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</si>
  <si>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</si>
  <si>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</si>
  <si>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</si>
  <si>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</si>
  <si>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</si>
  <si>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</si>
  <si>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</si>
  <si>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</si>
  <si>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</si>
  <si>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</si>
  <si>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</si>
  <si>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</si>
  <si>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</si>
  <si>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</si>
  <si>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</si>
  <si>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</si>
  <si>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</si>
  <si>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</si>
  <si>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</si>
  <si>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</si>
  <si>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</si>
  <si>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</si>
  <si>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</si>
  <si>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</si>
  <si>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</si>
  <si>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</si>
  <si>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</si>
  <si>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</si>
  <si>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</si>
  <si>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</si>
  <si>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</si>
  <si>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</si>
  <si>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</si>
  <si>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</si>
  <si>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</si>
  <si>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</si>
  <si>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</si>
  <si>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</si>
  <si>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</si>
  <si>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</si>
  <si>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</si>
  <si>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</si>
  <si>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</si>
  <si>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</si>
  <si>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</si>
  <si>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</si>
  <si>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</si>
  <si>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</si>
  <si>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</si>
  <si>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</si>
  <si>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</si>
  <si>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</si>
  <si>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</si>
  <si>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</si>
  <si>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</si>
  <si>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</si>
  <si>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</si>
  <si>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</si>
  <si>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</si>
  <si>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</si>
  <si>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</si>
  <si>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</si>
  <si>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</si>
  <si>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</si>
  <si>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</si>
  <si>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</si>
  <si>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</si>
  <si>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</si>
  <si>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</si>
  <si>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</si>
  <si>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</si>
  <si>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</si>
  <si>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</si>
  <si>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</si>
  <si>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</si>
  <si>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</si>
  <si>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</si>
  <si>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</si>
  <si>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</si>
  <si>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</si>
  <si>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</si>
  <si>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</si>
  <si>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</si>
  <si>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</si>
  <si>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</si>
  <si>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</si>
  <si>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</si>
  <si>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</si>
  <si>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</si>
  <si>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</si>
  <si>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</si>
  <si>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</si>
  <si>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</si>
  <si>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</si>
  <si>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</si>
  <si>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</si>
  <si>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</si>
  <si>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</si>
  <si>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</si>
  <si>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</si>
  <si>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</si>
  <si>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</si>
  <si>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</si>
  <si>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</si>
  <si>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</si>
  <si>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</si>
  <si>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</si>
  <si>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</si>
  <si>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</si>
  <si>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</si>
  <si>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</si>
  <si>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</si>
  <si>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</si>
  <si>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</si>
  <si>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</si>
  <si>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</si>
  <si>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</si>
  <si>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</si>
  <si>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</si>
  <si>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</si>
  <si>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</si>
  <si>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</si>
  <si>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</si>
  <si>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</si>
  <si>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</si>
  <si>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</si>
  <si>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</si>
  <si>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</si>
  <si>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</si>
  <si>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</si>
  <si>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</si>
  <si>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</si>
  <si>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</si>
  <si>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</si>
  <si>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</si>
  <si>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</si>
  <si>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</si>
  <si>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</si>
  <si>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</si>
  <si>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</si>
  <si>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</si>
  <si>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</si>
  <si>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</si>
  <si>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</si>
  <si>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</si>
  <si>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</si>
  <si>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</si>
  <si>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</si>
  <si>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</si>
  <si>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</si>
  <si>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</si>
  <si>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</si>
  <si>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</si>
  <si>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</si>
  <si>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</si>
  <si>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</si>
  <si>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</si>
  <si>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</si>
  <si>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</si>
  <si>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</si>
  <si>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</si>
  <si>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</si>
  <si>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</si>
  <si>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</si>
  <si>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</si>
  <si>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</si>
  <si>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</si>
  <si>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</si>
  <si>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</si>
  <si>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</si>
  <si>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</si>
  <si>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</si>
  <si>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</si>
  <si>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</si>
  <si>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</si>
  <si>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</si>
  <si>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</si>
  <si>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</si>
  <si>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</si>
  <si>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</si>
  <si>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</si>
  <si>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</si>
  <si>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</si>
  <si>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</si>
  <si>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</si>
  <si>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</si>
  <si>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</si>
  <si>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</si>
  <si>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</si>
  <si>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</si>
  <si>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</si>
  <si>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</si>
  <si>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몰리브덴(ug/일)</t>
    <phoneticPr fontId="1" type="noConversion"/>
  </si>
  <si>
    <t>출력시각</t>
    <phoneticPr fontId="1" type="noConversion"/>
  </si>
  <si>
    <t>다량영양소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</si>
  <si>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</si>
  <si>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</si>
  <si>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</si>
  <si>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</si>
  <si>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</si>
  <si>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</si>
  <si>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</si>
  <si>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</si>
  <si>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</si>
  <si>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</si>
  <si>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</si>
  <si>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</si>
  <si>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</si>
  <si>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</si>
  <si>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</si>
  <si>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</si>
  <si>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</si>
  <si>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</si>
  <si>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</si>
  <si>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</si>
  <si>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</si>
  <si>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</si>
  <si>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</si>
  <si>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구리(ug/일)</t>
    <phoneticPr fontId="1" type="noConversion"/>
  </si>
  <si>
    <t>정보</t>
    <phoneticPr fontId="1" type="noConversion"/>
  </si>
  <si>
    <t>에너지(kcal)</t>
    <phoneticPr fontId="1" type="noConversion"/>
  </si>
  <si>
    <t>단백질(g/일)</t>
    <phoneticPr fontId="1" type="noConversion"/>
  </si>
  <si>
    <t>식이섬유(g/일)</t>
    <phoneticPr fontId="1" type="noConversion"/>
  </si>
  <si>
    <t>비타민D</t>
    <phoneticPr fontId="1" type="noConversion"/>
  </si>
  <si>
    <t>비타민K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</si>
  <si>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</si>
  <si>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</si>
  <si>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</si>
  <si>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크롬(ug/일)</t>
    <phoneticPr fontId="1" type="noConversion"/>
  </si>
  <si>
    <t>지방</t>
    <phoneticPr fontId="1" type="noConversion"/>
  </si>
  <si>
    <t>n-3불포화</t>
    <phoneticPr fontId="1" type="noConversion"/>
  </si>
  <si>
    <t>비타민E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</si>
  <si>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</si>
  <si>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</si>
  <si>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</si>
  <si>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</si>
  <si>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</si>
  <si>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</si>
  <si>
    <t>크롬</t>
    <phoneticPr fontId="1" type="noConversion"/>
  </si>
  <si>
    <t>M</t>
  </si>
  <si>
    <t>필요추정량</t>
    <phoneticPr fontId="1" type="noConversion"/>
  </si>
  <si>
    <t>n-6불포화</t>
    <phoneticPr fontId="1" type="noConversion"/>
  </si>
  <si>
    <t>리보플라빈</t>
    <phoneticPr fontId="1" type="noConversion"/>
  </si>
  <si>
    <t>엽산</t>
    <phoneticPr fontId="1" type="noConversion"/>
  </si>
  <si>
    <t>엽산(μg DFE/일)</t>
    <phoneticPr fontId="1" type="noConversion"/>
  </si>
  <si>
    <t>인</t>
    <phoneticPr fontId="1" type="noConversion"/>
  </si>
  <si>
    <t>칼륨</t>
    <phoneticPr fontId="1" type="noConversion"/>
  </si>
  <si>
    <t>망간</t>
    <phoneticPr fontId="1" type="noConversion"/>
  </si>
  <si>
    <t>셀레늄</t>
    <phoneticPr fontId="1" type="noConversion"/>
  </si>
  <si>
    <t>H2300039</t>
  </si>
  <si>
    <t>이흥용</t>
  </si>
  <si>
    <t>(설문지 : FFQ 95문항 설문지, 사용자 : 이흥용, ID : H2300039)</t>
  </si>
  <si>
    <t>2022년 12월 22일 15:49:01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</si>
</sst>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116.08066599999999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26720"/>
        <c:axId val="493024760"/>
      </c:barChart>
      <c:catAx>
        <c:axId val="49302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24760"/>
        <c:crosses val="autoZero"/>
        <c:auto val="1"/>
        <c:lblAlgn val="ctr"/>
        <c:lblOffset val="100"/>
        <c:noMultiLvlLbl val="0"/>
      </c:catAx>
      <c:valAx>
        <c:axId val="49302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2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6.2135870000000004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08360"/>
        <c:axId val="494811496"/>
      </c:barChart>
      <c:catAx>
        <c:axId val="49480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11496"/>
        <c:crosses val="autoZero"/>
        <c:auto val="1"/>
        <c:lblAlgn val="ctr"/>
        <c:lblOffset val="100"/>
        <c:noMultiLvlLbl val="0"/>
      </c:catAx>
      <c:valAx>
        <c:axId val="494811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0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6.6439979999999998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05616"/>
        <c:axId val="494810320"/>
      </c:barChart>
      <c:catAx>
        <c:axId val="49480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10320"/>
        <c:crosses val="autoZero"/>
        <c:auto val="1"/>
        <c:lblAlgn val="ctr"/>
        <c:lblOffset val="100"/>
        <c:noMultiLvlLbl val="0"/>
      </c:catAx>
      <c:valAx>
        <c:axId val="49481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0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1911.5978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12672"/>
        <c:axId val="494811104"/>
      </c:barChart>
      <c:catAx>
        <c:axId val="49481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11104"/>
        <c:crosses val="autoZero"/>
        <c:auto val="1"/>
        <c:lblAlgn val="ctr"/>
        <c:lblOffset val="100"/>
        <c:noMultiLvlLbl val="0"/>
      </c:catAx>
      <c:valAx>
        <c:axId val="49481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1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5370.6436000000003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07968"/>
        <c:axId val="494808752"/>
      </c:barChart>
      <c:catAx>
        <c:axId val="49480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08752"/>
        <c:crosses val="autoZero"/>
        <c:auto val="1"/>
        <c:lblAlgn val="ctr"/>
        <c:lblOffset val="100"/>
        <c:noMultiLvlLbl val="0"/>
      </c:catAx>
      <c:valAx>
        <c:axId val="4948087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0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376.70934999999997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07696"/>
        <c:axId val="495307304"/>
      </c:barChart>
      <c:catAx>
        <c:axId val="49530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07304"/>
        <c:crosses val="autoZero"/>
        <c:auto val="1"/>
        <c:lblAlgn val="ctr"/>
        <c:lblOffset val="100"/>
        <c:noMultiLvlLbl val="0"/>
      </c:catAx>
      <c:valAx>
        <c:axId val="495307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0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223.72246000000001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08872"/>
        <c:axId val="495304952"/>
      </c:barChart>
      <c:catAx>
        <c:axId val="495308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04952"/>
        <c:crosses val="autoZero"/>
        <c:auto val="1"/>
        <c:lblAlgn val="ctr"/>
        <c:lblOffset val="100"/>
        <c:noMultiLvlLbl val="0"/>
      </c:catAx>
      <c:valAx>
        <c:axId val="495304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08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21.091473000000001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11224"/>
        <c:axId val="495308088"/>
      </c:barChart>
      <c:catAx>
        <c:axId val="495311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08088"/>
        <c:crosses val="autoZero"/>
        <c:auto val="1"/>
        <c:lblAlgn val="ctr"/>
        <c:lblOffset val="100"/>
        <c:noMultiLvlLbl val="0"/>
      </c:catAx>
      <c:valAx>
        <c:axId val="495308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1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2179.7422000000001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06128"/>
        <c:axId val="495309656"/>
      </c:barChart>
      <c:catAx>
        <c:axId val="49530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09656"/>
        <c:crosses val="autoZero"/>
        <c:auto val="1"/>
        <c:lblAlgn val="ctr"/>
        <c:lblOffset val="100"/>
        <c:noMultiLvlLbl val="0"/>
      </c:catAx>
      <c:valAx>
        <c:axId val="4953096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06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0.12592012999999999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06520"/>
        <c:axId val="495310048"/>
      </c:barChart>
      <c:catAx>
        <c:axId val="495306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10048"/>
        <c:crosses val="autoZero"/>
        <c:auto val="1"/>
        <c:lblAlgn val="ctr"/>
        <c:lblOffset val="100"/>
        <c:noMultiLvlLbl val="0"/>
      </c:catAx>
      <c:valAx>
        <c:axId val="495310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06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5.1057499999999996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5305736"/>
        <c:axId val="495310440"/>
      </c:barChart>
      <c:catAx>
        <c:axId val="495305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10440"/>
        <c:crosses val="autoZero"/>
        <c:auto val="1"/>
        <c:lblAlgn val="ctr"/>
        <c:lblOffset val="100"/>
        <c:noMultiLvlLbl val="0"/>
      </c:catAx>
      <c:valAx>
        <c:axId val="495310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5305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44.772545000000001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23192"/>
        <c:axId val="493025544"/>
      </c:barChart>
      <c:catAx>
        <c:axId val="49302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25544"/>
        <c:crosses val="autoZero"/>
        <c:auto val="1"/>
        <c:lblAlgn val="ctr"/>
        <c:lblOffset val="100"/>
        <c:noMultiLvlLbl val="0"/>
      </c:catAx>
      <c:valAx>
        <c:axId val="493025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23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105.09428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30032"/>
        <c:axId val="496027288"/>
      </c:barChart>
      <c:catAx>
        <c:axId val="49603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27288"/>
        <c:crosses val="autoZero"/>
        <c:auto val="1"/>
        <c:lblAlgn val="ctr"/>
        <c:lblOffset val="100"/>
        <c:noMultiLvlLbl val="0"/>
      </c:catAx>
      <c:valAx>
        <c:axId val="496027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3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108.26494599999999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32384"/>
        <c:axId val="496026896"/>
      </c:barChart>
      <c:catAx>
        <c:axId val="49603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26896"/>
        <c:crosses val="autoZero"/>
        <c:auto val="1"/>
        <c:lblAlgn val="ctr"/>
        <c:lblOffset val="100"/>
        <c:noMultiLvlLbl val="0"/>
      </c:catAx>
      <c:valAx>
        <c:axId val="496026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3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5.9470000000000001</c:v>
                </c:pt>
                <c:pt idx="1">
                  <c:v>18.085999999999999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032776"/>
        <c:axId val="496027680"/>
      </c:barChart>
      <c:catAx>
        <c:axId val="49603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27680"/>
        <c:crosses val="autoZero"/>
        <c:auto val="1"/>
        <c:lblAlgn val="ctr"/>
        <c:lblOffset val="100"/>
        <c:noMultiLvlLbl val="0"/>
      </c:catAx>
      <c:valAx>
        <c:axId val="49602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3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21.443476</c:v>
                </c:pt>
                <c:pt idx="1">
                  <c:v>24.373508000000001</c:v>
                </c:pt>
                <c:pt idx="2">
                  <c:v>29.244554999999998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567.53769999999997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31208"/>
        <c:axId val="496029640"/>
      </c:barChart>
      <c:catAx>
        <c:axId val="49603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29640"/>
        <c:crosses val="autoZero"/>
        <c:auto val="1"/>
        <c:lblAlgn val="ctr"/>
        <c:lblOffset val="100"/>
        <c:noMultiLvlLbl val="0"/>
      </c:catAx>
      <c:valAx>
        <c:axId val="496029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3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37.070335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33560"/>
        <c:axId val="496033952"/>
      </c:barChart>
      <c:catAx>
        <c:axId val="49603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33952"/>
        <c:crosses val="autoZero"/>
        <c:auto val="1"/>
        <c:lblAlgn val="ctr"/>
        <c:lblOffset val="100"/>
        <c:noMultiLvlLbl val="0"/>
      </c:catAx>
      <c:valAx>
        <c:axId val="49603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3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67.287999999999997</c:v>
                </c:pt>
                <c:pt idx="1">
                  <c:v>14.443</c:v>
                </c:pt>
                <c:pt idx="2">
                  <c:v>18.268000000000001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96031600"/>
        <c:axId val="496031992"/>
      </c:barChart>
      <c:catAx>
        <c:axId val="49603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031992"/>
        <c:crosses val="autoZero"/>
        <c:auto val="1"/>
        <c:lblAlgn val="ctr"/>
        <c:lblOffset val="100"/>
        <c:noMultiLvlLbl val="0"/>
      </c:catAx>
      <c:valAx>
        <c:axId val="49603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31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2990.837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028856"/>
        <c:axId val="495306912"/>
      </c:barChart>
      <c:catAx>
        <c:axId val="49602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5306912"/>
        <c:crosses val="autoZero"/>
        <c:auto val="1"/>
        <c:lblAlgn val="ctr"/>
        <c:lblOffset val="100"/>
        <c:noMultiLvlLbl val="0"/>
      </c:catAx>
      <c:valAx>
        <c:axId val="49530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02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206.12906000000001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04568"/>
        <c:axId val="496204176"/>
      </c:barChart>
      <c:catAx>
        <c:axId val="49620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04176"/>
        <c:crosses val="autoZero"/>
        <c:auto val="1"/>
        <c:lblAlgn val="ctr"/>
        <c:lblOffset val="100"/>
        <c:noMultiLvlLbl val="0"/>
      </c:catAx>
      <c:valAx>
        <c:axId val="496204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0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914.06006000000002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04960"/>
        <c:axId val="496203392"/>
      </c:barChart>
      <c:catAx>
        <c:axId val="4962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03392"/>
        <c:crosses val="autoZero"/>
        <c:auto val="1"/>
        <c:lblAlgn val="ctr"/>
        <c:lblOffset val="100"/>
        <c:noMultiLvlLbl val="0"/>
      </c:catAx>
      <c:valAx>
        <c:axId val="49620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5.1492449999999996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25152"/>
        <c:axId val="493023584"/>
      </c:barChart>
      <c:catAx>
        <c:axId val="4930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23584"/>
        <c:crosses val="autoZero"/>
        <c:auto val="1"/>
        <c:lblAlgn val="ctr"/>
        <c:lblOffset val="100"/>
        <c:noMultiLvlLbl val="0"/>
      </c:catAx>
      <c:valAx>
        <c:axId val="493023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2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9470.6129999999994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06920"/>
        <c:axId val="496208488"/>
      </c:barChart>
      <c:catAx>
        <c:axId val="49620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08488"/>
        <c:crosses val="autoZero"/>
        <c:auto val="1"/>
        <c:lblAlgn val="ctr"/>
        <c:lblOffset val="100"/>
        <c:noMultiLvlLbl val="0"/>
      </c:catAx>
      <c:valAx>
        <c:axId val="49620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0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27.173242999999999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05744"/>
        <c:axId val="496203784"/>
      </c:barChart>
      <c:catAx>
        <c:axId val="49620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03784"/>
        <c:crosses val="autoZero"/>
        <c:auto val="1"/>
        <c:lblAlgn val="ctr"/>
        <c:lblOffset val="100"/>
        <c:noMultiLvlLbl val="0"/>
      </c:catAx>
      <c:valAx>
        <c:axId val="49620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0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2.8424551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209664"/>
        <c:axId val="496207312"/>
      </c:barChart>
      <c:catAx>
        <c:axId val="49620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207312"/>
        <c:crosses val="autoZero"/>
        <c:auto val="1"/>
        <c:lblAlgn val="ctr"/>
        <c:lblOffset val="100"/>
        <c:noMultiLvlLbl val="0"/>
      </c:catAx>
      <c:valAx>
        <c:axId val="49620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20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163.93365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25936"/>
        <c:axId val="493026328"/>
      </c:barChart>
      <c:catAx>
        <c:axId val="49302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26328"/>
        <c:crosses val="autoZero"/>
        <c:auto val="1"/>
        <c:lblAlgn val="ctr"/>
        <c:lblOffset val="100"/>
        <c:noMultiLvlLbl val="0"/>
      </c:catAx>
      <c:valAx>
        <c:axId val="493026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2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2.1450260000000001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20056"/>
        <c:axId val="493020840"/>
      </c:barChart>
      <c:catAx>
        <c:axId val="493020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20840"/>
        <c:crosses val="autoZero"/>
        <c:auto val="1"/>
        <c:lblAlgn val="ctr"/>
        <c:lblOffset val="100"/>
        <c:noMultiLvlLbl val="0"/>
      </c:catAx>
      <c:valAx>
        <c:axId val="493020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20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28.108409999999999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3021624"/>
        <c:axId val="493022016"/>
      </c:barChart>
      <c:catAx>
        <c:axId val="493021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3022016"/>
        <c:crosses val="autoZero"/>
        <c:auto val="1"/>
        <c:lblAlgn val="ctr"/>
        <c:lblOffset val="100"/>
        <c:noMultiLvlLbl val="0"/>
      </c:catAx>
      <c:valAx>
        <c:axId val="49302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302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2.8424551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09144"/>
        <c:axId val="494813064"/>
      </c:barChart>
      <c:catAx>
        <c:axId val="49480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13064"/>
        <c:crosses val="autoZero"/>
        <c:auto val="1"/>
        <c:lblAlgn val="ctr"/>
        <c:lblOffset val="100"/>
        <c:noMultiLvlLbl val="0"/>
      </c:catAx>
      <c:valAx>
        <c:axId val="494813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0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840.71185000000003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06400"/>
        <c:axId val="494809536"/>
      </c:barChart>
      <c:catAx>
        <c:axId val="49480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09536"/>
        <c:crosses val="autoZero"/>
        <c:auto val="1"/>
        <c:lblAlgn val="ctr"/>
        <c:lblOffset val="100"/>
        <c:noMultiLvlLbl val="0"/>
      </c:catAx>
      <c:valAx>
        <c:axId val="49480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0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11.443545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4807576"/>
        <c:axId val="494806792"/>
      </c:barChart>
      <c:catAx>
        <c:axId val="49480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4806792"/>
        <c:crosses val="autoZero"/>
        <c:auto val="1"/>
        <c:lblAlgn val="ctr"/>
        <c:lblOffset val="100"/>
        <c:noMultiLvlLbl val="0"/>
      </c:catAx>
      <c:valAx>
        <c:axId val="49480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480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이흥용, ID : H2300039)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12월 22일 15:49:01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2990.837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116.08066599999999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44.772545000000001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67.287999999999997</v>
      </c>
      <c r="G8" s="59">
        <f>'DRIs DATA 입력'!G8</f>
        <v>14.443</v>
      </c>
      <c r="H8" s="59">
        <f>'DRIs DATA 입력'!H8</f>
        <v>18.268000000000001</v>
      </c>
      <c r="I8" s="46"/>
      <c r="J8" s="59" t="s">
        <v>216</v>
      </c>
      <c r="K8" s="59">
        <f>'DRIs DATA 입력'!K8</f>
        <v>5.9470000000000001</v>
      </c>
      <c r="L8" s="59">
        <f>'DRIs DATA 입력'!L8</f>
        <v>18.085999999999999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567.53769999999997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37.070335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5.1492449999999996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163.93365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206.12906000000001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2.6129475000000002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2.1450260000000001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28.108409999999999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2.8424551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840.71185000000003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11.443545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6.2135870000000004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6.6439979999999998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914.06006000000002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1911.5978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9470.6129999999994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5370.6436000000003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376.70934999999997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223.72246000000001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27.173242999999999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21.091473000000001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2179.7422000000001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0.12592012999999999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5.1057499999999996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105.09428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108.26494599999999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1" sqref="N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335</v>
      </c>
      <c r="G1" s="62" t="s">
        <v>277</v>
      </c>
      <c r="H1" s="61" t="s">
        <v>336</v>
      </c>
    </row>
    <row r="3" spans="1:27" x14ac:dyDescent="0.3">
      <c r="A3" s="71" t="s">
        <v>278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304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3">
      <c r="A5" s="65"/>
      <c r="B5" s="65" t="s">
        <v>324</v>
      </c>
      <c r="C5" s="65" t="s">
        <v>282</v>
      </c>
      <c r="E5" s="65"/>
      <c r="F5" s="65" t="s">
        <v>50</v>
      </c>
      <c r="G5" s="65" t="s">
        <v>313</v>
      </c>
      <c r="H5" s="65" t="s">
        <v>46</v>
      </c>
      <c r="J5" s="65"/>
      <c r="K5" s="65" t="s">
        <v>314</v>
      </c>
      <c r="L5" s="65" t="s">
        <v>325</v>
      </c>
      <c r="N5" s="65"/>
      <c r="O5" s="65" t="s">
        <v>283</v>
      </c>
      <c r="P5" s="65" t="s">
        <v>284</v>
      </c>
      <c r="Q5" s="65" t="s">
        <v>285</v>
      </c>
      <c r="R5" s="65" t="s">
        <v>286</v>
      </c>
      <c r="S5" s="65" t="s">
        <v>282</v>
      </c>
      <c r="U5" s="65"/>
      <c r="V5" s="65" t="s">
        <v>283</v>
      </c>
      <c r="W5" s="65" t="s">
        <v>284</v>
      </c>
      <c r="X5" s="65" t="s">
        <v>285</v>
      </c>
      <c r="Y5" s="65" t="s">
        <v>286</v>
      </c>
      <c r="Z5" s="65" t="s">
        <v>282</v>
      </c>
    </row>
    <row r="6" spans="1:27" x14ac:dyDescent="0.3">
      <c r="A6" s="65" t="s">
        <v>304</v>
      </c>
      <c r="B6" s="65">
        <v>2000</v>
      </c>
      <c r="C6" s="65">
        <v>2990.837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305</v>
      </c>
      <c r="O6" s="65">
        <v>45</v>
      </c>
      <c r="P6" s="65">
        <v>55</v>
      </c>
      <c r="Q6" s="65">
        <v>0</v>
      </c>
      <c r="R6" s="65">
        <v>0</v>
      </c>
      <c r="S6" s="65">
        <v>116.08066599999999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44.772545000000001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289</v>
      </c>
      <c r="F8" s="65">
        <v>67.287999999999997</v>
      </c>
      <c r="G8" s="65">
        <v>14.443</v>
      </c>
      <c r="H8" s="65">
        <v>18.268000000000001</v>
      </c>
      <c r="J8" s="65" t="s">
        <v>289</v>
      </c>
      <c r="K8" s="65">
        <v>5.9470000000000001</v>
      </c>
      <c r="L8" s="65">
        <v>18.085999999999999</v>
      </c>
    </row>
    <row r="13" spans="1:27" x14ac:dyDescent="0.3">
      <c r="A13" s="70" t="s">
        <v>290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291</v>
      </c>
      <c r="B14" s="69"/>
      <c r="C14" s="69"/>
      <c r="D14" s="69"/>
      <c r="E14" s="69"/>
      <c r="F14" s="69"/>
      <c r="H14" s="69" t="s">
        <v>315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283</v>
      </c>
      <c r="C15" s="65" t="s">
        <v>284</v>
      </c>
      <c r="D15" s="65" t="s">
        <v>285</v>
      </c>
      <c r="E15" s="65" t="s">
        <v>286</v>
      </c>
      <c r="F15" s="65" t="s">
        <v>282</v>
      </c>
      <c r="H15" s="65"/>
      <c r="I15" s="65" t="s">
        <v>283</v>
      </c>
      <c r="J15" s="65" t="s">
        <v>284</v>
      </c>
      <c r="K15" s="65" t="s">
        <v>285</v>
      </c>
      <c r="L15" s="65" t="s">
        <v>286</v>
      </c>
      <c r="M15" s="65" t="s">
        <v>282</v>
      </c>
      <c r="O15" s="65"/>
      <c r="P15" s="65" t="s">
        <v>283</v>
      </c>
      <c r="Q15" s="65" t="s">
        <v>284</v>
      </c>
      <c r="R15" s="65" t="s">
        <v>285</v>
      </c>
      <c r="S15" s="65" t="s">
        <v>286</v>
      </c>
      <c r="T15" s="65" t="s">
        <v>282</v>
      </c>
      <c r="V15" s="65"/>
      <c r="W15" s="65" t="s">
        <v>283</v>
      </c>
      <c r="X15" s="65" t="s">
        <v>284</v>
      </c>
      <c r="Y15" s="65" t="s">
        <v>285</v>
      </c>
      <c r="Z15" s="65" t="s">
        <v>286</v>
      </c>
      <c r="AA15" s="65" t="s">
        <v>282</v>
      </c>
    </row>
    <row r="16" spans="1:27" x14ac:dyDescent="0.3">
      <c r="A16" s="65" t="s">
        <v>292</v>
      </c>
      <c r="B16" s="65">
        <v>500</v>
      </c>
      <c r="C16" s="65">
        <v>700</v>
      </c>
      <c r="D16" s="65">
        <v>0</v>
      </c>
      <c r="E16" s="65">
        <v>3000</v>
      </c>
      <c r="F16" s="65">
        <v>567.53769999999997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37.070335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5.1492449999999996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163.93365</v>
      </c>
    </row>
    <row r="23" spans="1:62" x14ac:dyDescent="0.3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294</v>
      </c>
      <c r="B24" s="69"/>
      <c r="C24" s="69"/>
      <c r="D24" s="69"/>
      <c r="E24" s="69"/>
      <c r="F24" s="69"/>
      <c r="H24" s="69" t="s">
        <v>295</v>
      </c>
      <c r="I24" s="69"/>
      <c r="J24" s="69"/>
      <c r="K24" s="69"/>
      <c r="L24" s="69"/>
      <c r="M24" s="69"/>
      <c r="O24" s="69" t="s">
        <v>326</v>
      </c>
      <c r="P24" s="69"/>
      <c r="Q24" s="69"/>
      <c r="R24" s="69"/>
      <c r="S24" s="69"/>
      <c r="T24" s="69"/>
      <c r="V24" s="69" t="s">
        <v>316</v>
      </c>
      <c r="W24" s="69"/>
      <c r="X24" s="69"/>
      <c r="Y24" s="69"/>
      <c r="Z24" s="69"/>
      <c r="AA24" s="69"/>
      <c r="AC24" s="69" t="s">
        <v>309</v>
      </c>
      <c r="AD24" s="69"/>
      <c r="AE24" s="69"/>
      <c r="AF24" s="69"/>
      <c r="AG24" s="69"/>
      <c r="AH24" s="69"/>
      <c r="AJ24" s="69" t="s">
        <v>327</v>
      </c>
      <c r="AK24" s="69"/>
      <c r="AL24" s="69"/>
      <c r="AM24" s="69"/>
      <c r="AN24" s="69"/>
      <c r="AO24" s="69"/>
      <c r="AQ24" s="69" t="s">
        <v>296</v>
      </c>
      <c r="AR24" s="69"/>
      <c r="AS24" s="69"/>
      <c r="AT24" s="69"/>
      <c r="AU24" s="69"/>
      <c r="AV24" s="69"/>
      <c r="AX24" s="69" t="s">
        <v>317</v>
      </c>
      <c r="AY24" s="69"/>
      <c r="AZ24" s="69"/>
      <c r="BA24" s="69"/>
      <c r="BB24" s="69"/>
      <c r="BC24" s="69"/>
      <c r="BE24" s="69" t="s">
        <v>297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284</v>
      </c>
      <c r="D25" s="65" t="s">
        <v>285</v>
      </c>
      <c r="E25" s="65" t="s">
        <v>286</v>
      </c>
      <c r="F25" s="65" t="s">
        <v>282</v>
      </c>
      <c r="H25" s="65"/>
      <c r="I25" s="65" t="s">
        <v>283</v>
      </c>
      <c r="J25" s="65" t="s">
        <v>284</v>
      </c>
      <c r="K25" s="65" t="s">
        <v>285</v>
      </c>
      <c r="L25" s="65" t="s">
        <v>286</v>
      </c>
      <c r="M25" s="65" t="s">
        <v>282</v>
      </c>
      <c r="O25" s="65"/>
      <c r="P25" s="65" t="s">
        <v>283</v>
      </c>
      <c r="Q25" s="65" t="s">
        <v>284</v>
      </c>
      <c r="R25" s="65" t="s">
        <v>285</v>
      </c>
      <c r="S25" s="65" t="s">
        <v>286</v>
      </c>
      <c r="T25" s="65" t="s">
        <v>282</v>
      </c>
      <c r="V25" s="65"/>
      <c r="W25" s="65" t="s">
        <v>283</v>
      </c>
      <c r="X25" s="65" t="s">
        <v>284</v>
      </c>
      <c r="Y25" s="65" t="s">
        <v>285</v>
      </c>
      <c r="Z25" s="65" t="s">
        <v>286</v>
      </c>
      <c r="AA25" s="65" t="s">
        <v>282</v>
      </c>
      <c r="AC25" s="65"/>
      <c r="AD25" s="65" t="s">
        <v>283</v>
      </c>
      <c r="AE25" s="65" t="s">
        <v>284</v>
      </c>
      <c r="AF25" s="65" t="s">
        <v>285</v>
      </c>
      <c r="AG25" s="65" t="s">
        <v>286</v>
      </c>
      <c r="AH25" s="65" t="s">
        <v>282</v>
      </c>
      <c r="AJ25" s="65"/>
      <c r="AK25" s="65" t="s">
        <v>283</v>
      </c>
      <c r="AL25" s="65" t="s">
        <v>284</v>
      </c>
      <c r="AM25" s="65" t="s">
        <v>285</v>
      </c>
      <c r="AN25" s="65" t="s">
        <v>286</v>
      </c>
      <c r="AO25" s="65" t="s">
        <v>282</v>
      </c>
      <c r="AQ25" s="65"/>
      <c r="AR25" s="65" t="s">
        <v>283</v>
      </c>
      <c r="AS25" s="65" t="s">
        <v>284</v>
      </c>
      <c r="AT25" s="65" t="s">
        <v>285</v>
      </c>
      <c r="AU25" s="65" t="s">
        <v>286</v>
      </c>
      <c r="AV25" s="65" t="s">
        <v>282</v>
      </c>
      <c r="AX25" s="65"/>
      <c r="AY25" s="65" t="s">
        <v>283</v>
      </c>
      <c r="AZ25" s="65" t="s">
        <v>284</v>
      </c>
      <c r="BA25" s="65" t="s">
        <v>285</v>
      </c>
      <c r="BB25" s="65" t="s">
        <v>286</v>
      </c>
      <c r="BC25" s="65" t="s">
        <v>282</v>
      </c>
      <c r="BE25" s="65"/>
      <c r="BF25" s="65" t="s">
        <v>283</v>
      </c>
      <c r="BG25" s="65" t="s">
        <v>284</v>
      </c>
      <c r="BH25" s="65" t="s">
        <v>285</v>
      </c>
      <c r="BI25" s="65" t="s">
        <v>286</v>
      </c>
      <c r="BJ25" s="65" t="s">
        <v>282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206.12906000000001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2.6129475000000002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2.1450260000000001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28.108409999999999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2.8424551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840.71185000000003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11.443545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6.2135870000000004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6.6439979999999998</v>
      </c>
    </row>
    <row r="33" spans="1:68" x14ac:dyDescent="0.3">
      <c r="A33" s="70" t="s">
        <v>298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330</v>
      </c>
      <c r="W34" s="69"/>
      <c r="X34" s="69"/>
      <c r="Y34" s="69"/>
      <c r="Z34" s="69"/>
      <c r="AA34" s="69"/>
      <c r="AC34" s="69" t="s">
        <v>310</v>
      </c>
      <c r="AD34" s="69"/>
      <c r="AE34" s="69"/>
      <c r="AF34" s="69"/>
      <c r="AG34" s="69"/>
      <c r="AH34" s="69"/>
      <c r="AJ34" s="69" t="s">
        <v>318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283</v>
      </c>
      <c r="C35" s="65" t="s">
        <v>284</v>
      </c>
      <c r="D35" s="65" t="s">
        <v>285</v>
      </c>
      <c r="E35" s="65" t="s">
        <v>286</v>
      </c>
      <c r="F35" s="65" t="s">
        <v>282</v>
      </c>
      <c r="H35" s="65"/>
      <c r="I35" s="65" t="s">
        <v>283</v>
      </c>
      <c r="J35" s="65" t="s">
        <v>284</v>
      </c>
      <c r="K35" s="65" t="s">
        <v>285</v>
      </c>
      <c r="L35" s="65" t="s">
        <v>286</v>
      </c>
      <c r="M35" s="65" t="s">
        <v>282</v>
      </c>
      <c r="O35" s="65"/>
      <c r="P35" s="65" t="s">
        <v>283</v>
      </c>
      <c r="Q35" s="65" t="s">
        <v>284</v>
      </c>
      <c r="R35" s="65" t="s">
        <v>285</v>
      </c>
      <c r="S35" s="65" t="s">
        <v>286</v>
      </c>
      <c r="T35" s="65" t="s">
        <v>282</v>
      </c>
      <c r="V35" s="65"/>
      <c r="W35" s="65" t="s">
        <v>283</v>
      </c>
      <c r="X35" s="65" t="s">
        <v>284</v>
      </c>
      <c r="Y35" s="65" t="s">
        <v>285</v>
      </c>
      <c r="Z35" s="65" t="s">
        <v>286</v>
      </c>
      <c r="AA35" s="65" t="s">
        <v>282</v>
      </c>
      <c r="AC35" s="65"/>
      <c r="AD35" s="65" t="s">
        <v>283</v>
      </c>
      <c r="AE35" s="65" t="s">
        <v>284</v>
      </c>
      <c r="AF35" s="65" t="s">
        <v>285</v>
      </c>
      <c r="AG35" s="65" t="s">
        <v>286</v>
      </c>
      <c r="AH35" s="65" t="s">
        <v>282</v>
      </c>
      <c r="AJ35" s="65"/>
      <c r="AK35" s="65" t="s">
        <v>283</v>
      </c>
      <c r="AL35" s="65" t="s">
        <v>284</v>
      </c>
      <c r="AM35" s="65" t="s">
        <v>285</v>
      </c>
      <c r="AN35" s="65" t="s">
        <v>286</v>
      </c>
      <c r="AO35" s="65" t="s">
        <v>282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914.06006000000002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1911.5978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9470.6129999999994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5370.6436000000003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376.70934999999997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223.72246000000001</v>
      </c>
    </row>
    <row r="43" spans="1:68" x14ac:dyDescent="0.3">
      <c r="A43" s="70" t="s">
        <v>311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299</v>
      </c>
      <c r="B44" s="69"/>
      <c r="C44" s="69"/>
      <c r="D44" s="69"/>
      <c r="E44" s="69"/>
      <c r="F44" s="69"/>
      <c r="H44" s="69" t="s">
        <v>319</v>
      </c>
      <c r="I44" s="69"/>
      <c r="J44" s="69"/>
      <c r="K44" s="69"/>
      <c r="L44" s="69"/>
      <c r="M44" s="69"/>
      <c r="O44" s="69" t="s">
        <v>300</v>
      </c>
      <c r="P44" s="69"/>
      <c r="Q44" s="69"/>
      <c r="R44" s="69"/>
      <c r="S44" s="69"/>
      <c r="T44" s="69"/>
      <c r="V44" s="69" t="s">
        <v>320</v>
      </c>
      <c r="W44" s="69"/>
      <c r="X44" s="69"/>
      <c r="Y44" s="69"/>
      <c r="Z44" s="69"/>
      <c r="AA44" s="69"/>
      <c r="AC44" s="69" t="s">
        <v>331</v>
      </c>
      <c r="AD44" s="69"/>
      <c r="AE44" s="69"/>
      <c r="AF44" s="69"/>
      <c r="AG44" s="69"/>
      <c r="AH44" s="69"/>
      <c r="AJ44" s="69" t="s">
        <v>301</v>
      </c>
      <c r="AK44" s="69"/>
      <c r="AL44" s="69"/>
      <c r="AM44" s="69"/>
      <c r="AN44" s="69"/>
      <c r="AO44" s="69"/>
      <c r="AQ44" s="69" t="s">
        <v>332</v>
      </c>
      <c r="AR44" s="69"/>
      <c r="AS44" s="69"/>
      <c r="AT44" s="69"/>
      <c r="AU44" s="69"/>
      <c r="AV44" s="69"/>
      <c r="AX44" s="69" t="s">
        <v>321</v>
      </c>
      <c r="AY44" s="69"/>
      <c r="AZ44" s="69"/>
      <c r="BA44" s="69"/>
      <c r="BB44" s="69"/>
      <c r="BC44" s="69"/>
      <c r="BE44" s="69" t="s">
        <v>322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284</v>
      </c>
      <c r="D45" s="65" t="s">
        <v>285</v>
      </c>
      <c r="E45" s="65" t="s">
        <v>286</v>
      </c>
      <c r="F45" s="65" t="s">
        <v>282</v>
      </c>
      <c r="H45" s="65"/>
      <c r="I45" s="65" t="s">
        <v>283</v>
      </c>
      <c r="J45" s="65" t="s">
        <v>284</v>
      </c>
      <c r="K45" s="65" t="s">
        <v>285</v>
      </c>
      <c r="L45" s="65" t="s">
        <v>286</v>
      </c>
      <c r="M45" s="65" t="s">
        <v>282</v>
      </c>
      <c r="O45" s="65"/>
      <c r="P45" s="65" t="s">
        <v>283</v>
      </c>
      <c r="Q45" s="65" t="s">
        <v>284</v>
      </c>
      <c r="R45" s="65" t="s">
        <v>285</v>
      </c>
      <c r="S45" s="65" t="s">
        <v>286</v>
      </c>
      <c r="T45" s="65" t="s">
        <v>282</v>
      </c>
      <c r="V45" s="65"/>
      <c r="W45" s="65" t="s">
        <v>283</v>
      </c>
      <c r="X45" s="65" t="s">
        <v>284</v>
      </c>
      <c r="Y45" s="65" t="s">
        <v>285</v>
      </c>
      <c r="Z45" s="65" t="s">
        <v>286</v>
      </c>
      <c r="AA45" s="65" t="s">
        <v>282</v>
      </c>
      <c r="AC45" s="65"/>
      <c r="AD45" s="65" t="s">
        <v>283</v>
      </c>
      <c r="AE45" s="65" t="s">
        <v>284</v>
      </c>
      <c r="AF45" s="65" t="s">
        <v>285</v>
      </c>
      <c r="AG45" s="65" t="s">
        <v>286</v>
      </c>
      <c r="AH45" s="65" t="s">
        <v>282</v>
      </c>
      <c r="AJ45" s="65"/>
      <c r="AK45" s="65" t="s">
        <v>283</v>
      </c>
      <c r="AL45" s="65" t="s">
        <v>284</v>
      </c>
      <c r="AM45" s="65" t="s">
        <v>285</v>
      </c>
      <c r="AN45" s="65" t="s">
        <v>286</v>
      </c>
      <c r="AO45" s="65" t="s">
        <v>282</v>
      </c>
      <c r="AQ45" s="65"/>
      <c r="AR45" s="65" t="s">
        <v>283</v>
      </c>
      <c r="AS45" s="65" t="s">
        <v>284</v>
      </c>
      <c r="AT45" s="65" t="s">
        <v>285</v>
      </c>
      <c r="AU45" s="65" t="s">
        <v>286</v>
      </c>
      <c r="AV45" s="65" t="s">
        <v>282</v>
      </c>
      <c r="AX45" s="65"/>
      <c r="AY45" s="65" t="s">
        <v>283</v>
      </c>
      <c r="AZ45" s="65" t="s">
        <v>284</v>
      </c>
      <c r="BA45" s="65" t="s">
        <v>285</v>
      </c>
      <c r="BB45" s="65" t="s">
        <v>286</v>
      </c>
      <c r="BC45" s="65" t="s">
        <v>282</v>
      </c>
      <c r="BE45" s="65"/>
      <c r="BF45" s="65" t="s">
        <v>283</v>
      </c>
      <c r="BG45" s="65" t="s">
        <v>284</v>
      </c>
      <c r="BH45" s="65" t="s">
        <v>285</v>
      </c>
      <c r="BI45" s="65" t="s">
        <v>286</v>
      </c>
      <c r="BJ45" s="65" t="s">
        <v>282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27.173242999999999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21.091473000000001</v>
      </c>
      <c r="O46" s="65" t="s">
        <v>302</v>
      </c>
      <c r="P46" s="65">
        <v>600</v>
      </c>
      <c r="Q46" s="65">
        <v>800</v>
      </c>
      <c r="R46" s="65">
        <v>0</v>
      </c>
      <c r="S46" s="65">
        <v>10000</v>
      </c>
      <c r="T46" s="65">
        <v>2179.7422000000001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0.12592012999999999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5.1057499999999996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105.09428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108.26494599999999</v>
      </c>
      <c r="AX46" s="65" t="s">
        <v>276</v>
      </c>
      <c r="AY46" s="65"/>
      <c r="AZ46" s="65"/>
      <c r="BA46" s="65"/>
      <c r="BB46" s="65"/>
      <c r="BC46" s="65"/>
      <c r="BE46" s="65" t="s">
        <v>312</v>
      </c>
      <c r="BF46" s="65"/>
      <c r="BG46" s="65"/>
      <c r="BH46" s="65"/>
      <c r="BI46" s="65"/>
      <c r="BJ46" s="65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N4:S4"/>
    <mergeCell ref="J4:L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AJ34:AO34"/>
    <mergeCell ref="A33:AO33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U4:Z4"/>
    <mergeCell ref="A4:C4"/>
    <mergeCell ref="E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323</v>
      </c>
      <c r="D2" s="61">
        <v>68</v>
      </c>
      <c r="E2" s="61">
        <v>2990.837</v>
      </c>
      <c r="F2" s="61">
        <v>427.56366000000003</v>
      </c>
      <c r="G2" s="61">
        <v>91.775184999999993</v>
      </c>
      <c r="H2" s="61">
        <v>59.186050000000002</v>
      </c>
      <c r="I2" s="61">
        <v>32.589137999999998</v>
      </c>
      <c r="J2" s="61">
        <v>116.08066599999999</v>
      </c>
      <c r="K2" s="61">
        <v>65.34451</v>
      </c>
      <c r="L2" s="61">
        <v>50.736153000000002</v>
      </c>
      <c r="M2" s="61">
        <v>44.772545000000001</v>
      </c>
      <c r="N2" s="61">
        <v>4.1110090000000001</v>
      </c>
      <c r="O2" s="61">
        <v>22.922595999999999</v>
      </c>
      <c r="P2" s="61">
        <v>2005.9346</v>
      </c>
      <c r="Q2" s="61">
        <v>41.826447000000002</v>
      </c>
      <c r="R2" s="61">
        <v>567.53769999999997</v>
      </c>
      <c r="S2" s="61">
        <v>157.48331999999999</v>
      </c>
      <c r="T2" s="61">
        <v>4920.6522999999997</v>
      </c>
      <c r="U2" s="61">
        <v>5.1492449999999996</v>
      </c>
      <c r="V2" s="61">
        <v>37.070335</v>
      </c>
      <c r="W2" s="61">
        <v>163.93365</v>
      </c>
      <c r="X2" s="61">
        <v>206.12906000000001</v>
      </c>
      <c r="Y2" s="61">
        <v>2.6129475000000002</v>
      </c>
      <c r="Z2" s="61">
        <v>2.1450260000000001</v>
      </c>
      <c r="AA2" s="61">
        <v>28.108409999999999</v>
      </c>
      <c r="AB2" s="61">
        <v>2.8424551</v>
      </c>
      <c r="AC2" s="61">
        <v>840.71185000000003</v>
      </c>
      <c r="AD2" s="61">
        <v>11.443545</v>
      </c>
      <c r="AE2" s="61">
        <v>6.2135870000000004</v>
      </c>
      <c r="AF2" s="61">
        <v>6.6439979999999998</v>
      </c>
      <c r="AG2" s="61">
        <v>914.06006000000002</v>
      </c>
      <c r="AH2" s="61">
        <v>518.69794000000002</v>
      </c>
      <c r="AI2" s="61">
        <v>395.3621</v>
      </c>
      <c r="AJ2" s="61">
        <v>1911.5978</v>
      </c>
      <c r="AK2" s="61">
        <v>9470.6129999999994</v>
      </c>
      <c r="AL2" s="61">
        <v>376.70934999999997</v>
      </c>
      <c r="AM2" s="61">
        <v>5370.6436000000003</v>
      </c>
      <c r="AN2" s="61">
        <v>223.72246000000001</v>
      </c>
      <c r="AO2" s="61">
        <v>27.173242999999999</v>
      </c>
      <c r="AP2" s="61">
        <v>21.20045</v>
      </c>
      <c r="AQ2" s="61">
        <v>5.9727907</v>
      </c>
      <c r="AR2" s="61">
        <v>21.091473000000001</v>
      </c>
      <c r="AS2" s="61">
        <v>2179.7422000000001</v>
      </c>
      <c r="AT2" s="61">
        <v>0.12592012999999999</v>
      </c>
      <c r="AU2" s="61">
        <v>5.1057499999999996</v>
      </c>
      <c r="AV2" s="61">
        <v>105.09428</v>
      </c>
      <c r="AW2" s="61">
        <v>108.26494599999999</v>
      </c>
      <c r="AX2" s="61">
        <v>0.110977136</v>
      </c>
      <c r="AY2" s="61">
        <v>1.2154161999999999</v>
      </c>
      <c r="AZ2" s="61">
        <v>348.53775000000002</v>
      </c>
      <c r="BA2" s="61">
        <v>75.091620000000006</v>
      </c>
      <c r="BB2" s="61">
        <v>21.443476</v>
      </c>
      <c r="BC2" s="61">
        <v>24.373508000000001</v>
      </c>
      <c r="BD2" s="61">
        <v>29.244554999999998</v>
      </c>
      <c r="BE2" s="61">
        <v>1.9239501000000001</v>
      </c>
      <c r="BF2" s="61">
        <v>12.109579</v>
      </c>
      <c r="BG2" s="61">
        <v>1.3877448000000001E-2</v>
      </c>
      <c r="BH2" s="61">
        <v>6.8190180000000003E-2</v>
      </c>
      <c r="BI2" s="61">
        <v>5.0833235999999997E-2</v>
      </c>
      <c r="BJ2" s="61">
        <v>0.18353799000000001</v>
      </c>
      <c r="BK2" s="61">
        <v>1.067496E-3</v>
      </c>
      <c r="BL2" s="61">
        <v>0.50816850000000002</v>
      </c>
      <c r="BM2" s="61">
        <v>4.8207965000000002</v>
      </c>
      <c r="BN2" s="61">
        <v>1.3966012000000001</v>
      </c>
      <c r="BO2" s="61">
        <v>80.103070000000002</v>
      </c>
      <c r="BP2" s="61">
        <v>12.423137000000001</v>
      </c>
      <c r="BQ2" s="61">
        <v>24.052662000000002</v>
      </c>
      <c r="BR2" s="61">
        <v>89.471490000000003</v>
      </c>
      <c r="BS2" s="61">
        <v>59.047260000000001</v>
      </c>
      <c r="BT2" s="61">
        <v>17.826746</v>
      </c>
      <c r="BU2" s="61">
        <v>0.25976363000000002</v>
      </c>
      <c r="BV2" s="61">
        <v>1.6278556E-2</v>
      </c>
      <c r="BW2" s="61">
        <v>1.1020428</v>
      </c>
      <c r="BX2" s="61">
        <v>1.4133557999999999</v>
      </c>
      <c r="BY2" s="61">
        <v>0.11677728599999999</v>
      </c>
      <c r="BZ2" s="61">
        <v>7.5247789999999997E-4</v>
      </c>
      <c r="CA2" s="61">
        <v>0.88362490000000005</v>
      </c>
      <c r="CB2" s="61">
        <v>1.0023696E-2</v>
      </c>
      <c r="CC2" s="61">
        <v>5.3957893999999999E-2</v>
      </c>
      <c r="CD2" s="61">
        <v>0.83046262999999998</v>
      </c>
      <c r="CE2" s="61">
        <v>0.13594115000000001</v>
      </c>
      <c r="CF2" s="61">
        <v>0.14333425</v>
      </c>
      <c r="CG2" s="61">
        <v>0</v>
      </c>
      <c r="CH2" s="61">
        <v>1.2608970000000001E-2</v>
      </c>
      <c r="CI2" s="61">
        <v>0</v>
      </c>
      <c r="CJ2" s="61">
        <v>1.8959809999999999</v>
      </c>
      <c r="CK2" s="61">
        <v>2.8395127999999999E-2</v>
      </c>
      <c r="CL2" s="61">
        <v>2.2602989999999998</v>
      </c>
      <c r="CM2" s="61">
        <v>4.0566025000000003</v>
      </c>
      <c r="CN2" s="61">
        <v>3393.2786000000001</v>
      </c>
      <c r="CO2" s="61">
        <v>6302.9549999999999</v>
      </c>
      <c r="CP2" s="61">
        <v>4087.6066999999998</v>
      </c>
      <c r="CQ2" s="61">
        <v>1287.5815</v>
      </c>
      <c r="CR2" s="61">
        <v>727.58309999999994</v>
      </c>
      <c r="CS2" s="61">
        <v>491.52780000000001</v>
      </c>
      <c r="CT2" s="61">
        <v>3690.3375999999998</v>
      </c>
      <c r="CU2" s="61">
        <v>2415.3904000000002</v>
      </c>
      <c r="CV2" s="61">
        <v>1601.0245</v>
      </c>
      <c r="CW2" s="61">
        <v>2802.752</v>
      </c>
      <c r="CX2" s="61">
        <v>759.05449999999996</v>
      </c>
      <c r="CY2" s="61">
        <v>4088.5916000000002</v>
      </c>
      <c r="CZ2" s="61">
        <v>2414.683</v>
      </c>
      <c r="DA2" s="61">
        <v>5426.2744000000002</v>
      </c>
      <c r="DB2" s="61">
        <v>4618.6369999999997</v>
      </c>
      <c r="DC2" s="61">
        <v>8648.2909999999993</v>
      </c>
      <c r="DD2" s="61">
        <v>14174.575999999999</v>
      </c>
      <c r="DE2" s="61">
        <v>2909.4773</v>
      </c>
      <c r="DF2" s="61">
        <v>5638.8193000000001</v>
      </c>
      <c r="DG2" s="61">
        <v>3398.011</v>
      </c>
      <c r="DH2" s="61">
        <v>59.38561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75.091620000000006</v>
      </c>
      <c r="B6">
        <f>BB2</f>
        <v>21.443476</v>
      </c>
      <c r="C6">
        <f>BC2</f>
        <v>24.373508000000001</v>
      </c>
      <c r="D6">
        <f>BD2</f>
        <v>29.244554999999998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22" sqref="I2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19744</v>
      </c>
      <c r="C2" s="56">
        <f ca="1">YEAR(TODAY())-YEAR(B2)+IF(TODAY()&gt;=DATE(YEAR(TODAY()),MONTH(B2),DAY(B2)),0,-1)</f>
        <v>68</v>
      </c>
      <c r="E2" s="52">
        <v>163.9</v>
      </c>
      <c r="F2" s="53" t="s">
        <v>39</v>
      </c>
      <c r="G2" s="52">
        <v>61.5</v>
      </c>
      <c r="H2" s="51" t="s">
        <v>41</v>
      </c>
      <c r="I2" s="72">
        <f>ROUND(G3/E3^2,1)</f>
        <v>22.9</v>
      </c>
    </row>
    <row r="3" spans="1:9" x14ac:dyDescent="0.3">
      <c r="E3" s="51">
        <f>E2/100</f>
        <v>1.639</v>
      </c>
      <c r="F3" s="51" t="s">
        <v>40</v>
      </c>
      <c r="G3" s="51">
        <f>G2</f>
        <v>61.5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44903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이흥용, ID : H2300039)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12월 22일 15:49:01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B21" sqref="AB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44903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68</v>
      </c>
      <c r="G12" s="137"/>
      <c r="H12" s="137"/>
      <c r="I12" s="137"/>
      <c r="K12" s="128">
        <f>'개인정보 및 신체계측 입력'!E2</f>
        <v>163.9</v>
      </c>
      <c r="L12" s="129"/>
      <c r="M12" s="122">
        <f>'개인정보 및 신체계측 입력'!G2</f>
        <v>61.5</v>
      </c>
      <c r="N12" s="123"/>
      <c r="O12" s="118" t="s">
        <v>271</v>
      </c>
      <c r="P12" s="112"/>
      <c r="Q12" s="115">
        <f>'개인정보 및 신체계측 입력'!I2</f>
        <v>22.9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이흥용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67.287999999999997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14.443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18.268000000000001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18.100000000000001</v>
      </c>
      <c r="L72" s="36" t="s">
        <v>53</v>
      </c>
      <c r="M72" s="36">
        <f>ROUND('DRIs DATA'!K8,1)</f>
        <v>5.9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75.67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308.92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206.13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189.5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114.26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631.37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271.73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2022-12-22T06:52:47Z</dcterms:modified>
</cp:coreProperties>
</file>