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<sst xmlns="http://schemas.openxmlformats.org/spreadsheetml/2006/main" count="692" uniqueCount="347">
  <si>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</si>
  <si>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</si>
  <si>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</si>
  <si>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</si>
  <si>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</si>
  <si>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</si>
  <si>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</si>
  <si>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</si>
  <si>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</si>
  <si>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</si>
  <si>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</si>
  <si>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</si>
  <si>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</si>
  <si>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</si>
  <si>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</si>
  <si>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</si>
  <si>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</si>
  <si>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</si>
  <si>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</si>
  <si>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</si>
  <si>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</si>
  <si>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</si>
  <si>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</si>
  <si>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</si>
  <si>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</si>
  <si>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</si>
  <si>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</si>
  <si>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</si>
  <si>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</si>
  <si>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</si>
  <si>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</si>
  <si>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</si>
  <si>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</si>
  <si>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</si>
  <si>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</si>
  <si>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</si>
  <si>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</si>
  <si>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</si>
  <si>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</si>
  <si>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</si>
  <si>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</si>
  <si>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</si>
  <si>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</si>
  <si>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</si>
  <si>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</si>
  <si>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</si>
  <si>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</si>
  <si>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</si>
  <si>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</si>
  <si>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</si>
  <si>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</si>
  <si>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</si>
  <si>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</si>
  <si>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</si>
  <si>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</si>
  <si>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</si>
  <si>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</si>
  <si>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</si>
  <si>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</si>
  <si>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</si>
  <si>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</si>
  <si>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</si>
  <si>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</si>
  <si>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</si>
  <si>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</si>
  <si>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</si>
  <si>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</si>
  <si>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</si>
  <si>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</si>
  <si>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</si>
  <si>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</si>
  <si>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</si>
  <si>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</si>
  <si>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</si>
  <si>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</si>
  <si>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</si>
  <si>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</si>
  <si>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</si>
  <si>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</si>
  <si>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</si>
  <si>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</si>
  <si>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</si>
  <si>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</si>
  <si>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</si>
  <si>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</si>
  <si>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</si>
  <si>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</si>
  <si>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</si>
  <si>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</si>
  <si>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</si>
  <si>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</si>
  <si>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</si>
  <si>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</si>
  <si>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</si>
  <si>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</si>
  <si>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</si>
  <si>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</si>
  <si>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</si>
  <si>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</si>
  <si>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</si>
  <si>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</si>
  <si>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</si>
  <si>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</si>
  <si>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</si>
  <si>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</si>
  <si>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</si>
  <si>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</si>
  <si>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</si>
  <si>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</si>
  <si>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</si>
  <si>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</si>
  <si>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</si>
  <si>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</si>
  <si>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</si>
  <si>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</si>
  <si>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</si>
  <si>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</si>
  <si>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</si>
  <si>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</si>
  <si>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</si>
  <si>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</si>
  <si>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</si>
  <si>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</si>
  <si>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</si>
  <si>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</si>
  <si>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</si>
  <si>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</si>
  <si>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</si>
  <si>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</si>
  <si>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</si>
  <si>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</si>
  <si>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</si>
  <si>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</si>
  <si>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</si>
  <si>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</si>
  <si>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</si>
  <si>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</si>
  <si>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</si>
  <si>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</si>
  <si>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</si>
  <si>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</si>
  <si>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</si>
  <si>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</si>
  <si>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</si>
  <si>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</si>
  <si>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</si>
  <si>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</si>
  <si>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</si>
  <si>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</si>
  <si>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</si>
  <si>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</si>
  <si>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</si>
  <si>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</si>
  <si>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</si>
  <si>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</si>
  <si>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</si>
  <si>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</si>
  <si>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</si>
  <si>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</si>
  <si>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</si>
  <si>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</si>
  <si>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</si>
  <si>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</si>
  <si>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</si>
  <si>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</si>
  <si>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</si>
  <si>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</si>
  <si>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</si>
  <si>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</si>
  <si>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</si>
  <si>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</si>
  <si>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</si>
  <si>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</si>
  <si>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</si>
  <si>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</si>
  <si>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</si>
  <si>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</si>
  <si>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</si>
  <si>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</si>
  <si>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</si>
  <si>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</si>
  <si>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</si>
  <si>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</si>
  <si>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</si>
  <si>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</si>
  <si>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</si>
  <si>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</si>
  <si>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</si>
  <si>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</si>
  <si>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</si>
  <si>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</si>
  <si>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</si>
  <si>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</si>
  <si>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</si>
  <si>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</si>
  <si>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</si>
  <si>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</si>
  <si>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</si>
  <si>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</si>
  <si>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</si>
  <si>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</si>
  <si>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</si>
  <si>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</si>
  <si>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</si>
  <si>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</si>
  <si>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</si>
  <si>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</si>
  <si>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</si>
  <si>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</si>
  <si>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</si>
  <si>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</si>
  <si>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</si>
  <si>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</si>
  <si>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</si>
  <si>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</si>
  <si>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</si>
  <si>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</si>
  <si>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</si>
  <si>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</si>
  <si>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</si>
  <si>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</si>
  <si>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</si>
  <si>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</si>
  <si>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</si>
  <si>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</si>
  <si>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</si>
  <si>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</si>
  <si>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</si>
  <si>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</si>
  <si>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</si>
  <si>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</si>
  <si>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</si>
  <si>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</si>
  <si>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</si>
  <si>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</si>
  <si>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</si>
  <si>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</si>
  <si>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</si>
  <si>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</si>
  <si>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</si>
  <si>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</si>
  <si>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</si>
  <si>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</si>
  <si>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</si>
  <si>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</si>
  <si>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</si>
  <si>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</si>
  <si>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</si>
  <si>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</si>
  <si>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</si>
  <si>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</si>
  <si>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</si>
  <si>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</si>
  <si>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</si>
  <si>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</si>
  <si>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</si>
  <si>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</si>
  <si>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</si>
  <si>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</si>
  <si>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</si>
  <si>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</si>
  <si>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</si>
  <si>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</si>
  <si>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</si>
  <si>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</si>
  <si>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</si>
  <si>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</si>
  <si>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</si>
  <si>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</si>
  <si>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</si>
  <si>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</si>
  <si>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</si>
  <si>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</si>
  <si>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</si>
  <si>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</si>
  <si>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</si>
  <si>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</si>
  <si>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</si>
  <si>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</si>
  <si>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</si>
  <si>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</si>
  <si>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</si>
  <si>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</si>
  <si>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</si>
  <si>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</si>
  <si>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</si>
  <si>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</si>
  <si>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</si>
  <si>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</si>
  <si>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</si>
  <si>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</si>
  <si>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</si>
  <si>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</si>
  <si>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</si>
  <si>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</si>
  <si>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</si>
  <si>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</si>
  <si>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</si>
  <si>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</si>
  <si>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</si>
  <si>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</si>
  <si>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</si>
  <si>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</si>
  <si>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</si>
  <si>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</si>
  <si>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</si>
  <si>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</si>
  <si>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</si>
  <si>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</si>
  <si>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</si>
  <si>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</si>
  <si>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</si>
  <si>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</si>
  <si>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</si>
  <si>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</si>
  <si>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</si>
  <si>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</si>
  <si>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</si>
  <si>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</si>
  <si>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</si>
  <si>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</si>
  <si>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</si>
  <si>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</si>
  <si>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몰리브덴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</si>
  <si>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</si>
  <si>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</si>
  <si>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</si>
  <si>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정보</t>
    <phoneticPr fontId="1" type="noConversion"/>
  </si>
  <si>
    <t>(설문지 : FFQ 95문항 설문지, 사용자 : 표경석, ID : H2300046)</t>
  </si>
  <si>
    <t>2023년 02월 14일 08:28:10</t>
  </si>
  <si>
    <t>에너지(kcal)</t>
    <phoneticPr fontId="1" type="noConversion"/>
  </si>
  <si>
    <t>식이섬유</t>
    <phoneticPr fontId="1" type="noConversion"/>
  </si>
  <si>
    <t>섭취량</t>
    <phoneticPr fontId="1" type="noConversion"/>
  </si>
  <si>
    <t>평균필요량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</si>
  <si>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</si>
  <si>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</si>
  <si>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</si>
  <si>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충분섭취량</t>
    <phoneticPr fontId="1" type="noConversion"/>
  </si>
  <si>
    <t>권장섭취량</t>
    <phoneticPr fontId="1" type="noConversion"/>
  </si>
  <si>
    <t>상한섭취량</t>
    <phoneticPr fontId="1" type="noConversion"/>
  </si>
  <si>
    <t>비타민B6</t>
    <phoneticPr fontId="1" type="noConversion"/>
  </si>
  <si>
    <t>엽산</t>
    <phoneticPr fontId="1" type="noConversion"/>
  </si>
  <si>
    <t>염소</t>
    <phoneticPr fontId="1" type="noConversion"/>
  </si>
  <si>
    <t>셀레늄</t>
    <phoneticPr fontId="1" type="noConversion"/>
  </si>
  <si>
    <t>구리(ug/일)</t>
    <phoneticPr fontId="1" type="noConversion"/>
  </si>
  <si>
    <t>H2300046</t>
  </si>
  <si>
    <t>표경석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</si>
</sst>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85.646000000000001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9868768"/>
        <c:axId val="399870728"/>
      </c:barChart>
      <c:catAx>
        <c:axId val="39986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9870728"/>
        <c:crosses val="autoZero"/>
        <c:auto val="1"/>
        <c:lblAlgn val="ctr"/>
        <c:lblOffset val="100"/>
        <c:noMultiLvlLbl val="0"/>
      </c:catAx>
      <c:valAx>
        <c:axId val="399870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9868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2.9110684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867248"/>
        <c:axId val="578867640"/>
      </c:barChart>
      <c:catAx>
        <c:axId val="57886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867640"/>
        <c:crosses val="autoZero"/>
        <c:auto val="1"/>
        <c:lblAlgn val="ctr"/>
        <c:lblOffset val="100"/>
        <c:noMultiLvlLbl val="0"/>
      </c:catAx>
      <c:valAx>
        <c:axId val="578867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86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0.9418086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868816"/>
        <c:axId val="578868032"/>
      </c:barChart>
      <c:catAx>
        <c:axId val="578868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868032"/>
        <c:crosses val="autoZero"/>
        <c:auto val="1"/>
        <c:lblAlgn val="ctr"/>
        <c:lblOffset val="100"/>
        <c:noMultiLvlLbl val="0"/>
      </c:catAx>
      <c:valAx>
        <c:axId val="578868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86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1513.4918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870384"/>
        <c:axId val="578870776"/>
      </c:barChart>
      <c:catAx>
        <c:axId val="57887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870776"/>
        <c:crosses val="autoZero"/>
        <c:auto val="1"/>
        <c:lblAlgn val="ctr"/>
        <c:lblOffset val="100"/>
        <c:noMultiLvlLbl val="0"/>
      </c:catAx>
      <c:valAx>
        <c:axId val="578870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87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3516.3901000000001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863720"/>
        <c:axId val="578864112"/>
      </c:barChart>
      <c:catAx>
        <c:axId val="57886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864112"/>
        <c:crosses val="autoZero"/>
        <c:auto val="1"/>
        <c:lblAlgn val="ctr"/>
        <c:lblOffset val="100"/>
        <c:noMultiLvlLbl val="0"/>
      </c:catAx>
      <c:valAx>
        <c:axId val="5788641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86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280.72406000000001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864896"/>
        <c:axId val="575900496"/>
      </c:barChart>
      <c:catAx>
        <c:axId val="57886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900496"/>
        <c:crosses val="autoZero"/>
        <c:auto val="1"/>
        <c:lblAlgn val="ctr"/>
        <c:lblOffset val="100"/>
        <c:noMultiLvlLbl val="0"/>
      </c:catAx>
      <c:valAx>
        <c:axId val="575900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86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153.18153000000001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898928"/>
        <c:axId val="575897360"/>
      </c:barChart>
      <c:catAx>
        <c:axId val="57589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897360"/>
        <c:crosses val="autoZero"/>
        <c:auto val="1"/>
        <c:lblAlgn val="ctr"/>
        <c:lblOffset val="100"/>
        <c:noMultiLvlLbl val="0"/>
      </c:catAx>
      <c:valAx>
        <c:axId val="575897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89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781488"/>
        <c:axId val="578782664"/>
      </c:barChart>
      <c:catAx>
        <c:axId val="578781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782664"/>
        <c:crosses val="autoZero"/>
        <c:auto val="1"/>
        <c:lblAlgn val="ctr"/>
        <c:lblOffset val="100"/>
        <c:noMultiLvlLbl val="0"/>
      </c:catAx>
      <c:valAx>
        <c:axId val="578782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78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772.76104999999995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781880"/>
        <c:axId val="578788152"/>
      </c:barChart>
      <c:catAx>
        <c:axId val="578781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788152"/>
        <c:crosses val="autoZero"/>
        <c:auto val="1"/>
        <c:lblAlgn val="ctr"/>
        <c:lblOffset val="100"/>
        <c:noMultiLvlLbl val="0"/>
      </c:catAx>
      <c:valAx>
        <c:axId val="5787881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781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0.16607304000000001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788936"/>
        <c:axId val="578782272"/>
      </c:barChart>
      <c:catAx>
        <c:axId val="57878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782272"/>
        <c:crosses val="autoZero"/>
        <c:auto val="1"/>
        <c:lblAlgn val="ctr"/>
        <c:lblOffset val="100"/>
        <c:noMultiLvlLbl val="0"/>
      </c:catAx>
      <c:valAx>
        <c:axId val="578782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78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4.0637650000000001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786584"/>
        <c:axId val="578786976"/>
      </c:barChart>
      <c:catAx>
        <c:axId val="578786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786976"/>
        <c:crosses val="autoZero"/>
        <c:auto val="1"/>
        <c:lblAlgn val="ctr"/>
        <c:lblOffset val="100"/>
        <c:noMultiLvlLbl val="0"/>
      </c:catAx>
      <c:valAx>
        <c:axId val="578786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78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23.875033999999999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2643672"/>
        <c:axId val="212640144"/>
      </c:barChart>
      <c:catAx>
        <c:axId val="212643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640144"/>
        <c:crosses val="autoZero"/>
        <c:auto val="1"/>
        <c:lblAlgn val="ctr"/>
        <c:lblOffset val="100"/>
        <c:noMultiLvlLbl val="0"/>
      </c:catAx>
      <c:valAx>
        <c:axId val="212640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2643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365.26690000000002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783448"/>
        <c:axId val="578787368"/>
      </c:barChart>
      <c:catAx>
        <c:axId val="578783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787368"/>
        <c:crosses val="autoZero"/>
        <c:auto val="1"/>
        <c:lblAlgn val="ctr"/>
        <c:lblOffset val="100"/>
        <c:noMultiLvlLbl val="0"/>
      </c:catAx>
      <c:valAx>
        <c:axId val="578787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783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103.33983000000001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783840"/>
        <c:axId val="578784232"/>
      </c:barChart>
      <c:catAx>
        <c:axId val="57878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784232"/>
        <c:crosses val="autoZero"/>
        <c:auto val="1"/>
        <c:lblAlgn val="ctr"/>
        <c:lblOffset val="100"/>
        <c:noMultiLvlLbl val="0"/>
      </c:catAx>
      <c:valAx>
        <c:axId val="578784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78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7.3559999999999999</c:v>
                </c:pt>
                <c:pt idx="1">
                  <c:v>9.2219999999999995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8785800"/>
        <c:axId val="578787760"/>
      </c:barChart>
      <c:catAx>
        <c:axId val="578785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787760"/>
        <c:crosses val="autoZero"/>
        <c:auto val="1"/>
        <c:lblAlgn val="ctr"/>
        <c:lblOffset val="100"/>
        <c:noMultiLvlLbl val="0"/>
      </c:catAx>
      <c:valAx>
        <c:axId val="578787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785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12.683645</c:v>
                </c:pt>
                <c:pt idx="1">
                  <c:v>11.762943999999999</c:v>
                </c:pt>
                <c:pt idx="2">
                  <c:v>10.614376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516.6309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30504"/>
        <c:axId val="575732072"/>
      </c:barChart>
      <c:catAx>
        <c:axId val="575730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32072"/>
        <c:crosses val="autoZero"/>
        <c:auto val="1"/>
        <c:lblAlgn val="ctr"/>
        <c:lblOffset val="100"/>
        <c:noMultiLvlLbl val="0"/>
      </c:catAx>
      <c:valAx>
        <c:axId val="575732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30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17.196097999999999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37168"/>
        <c:axId val="575736384"/>
      </c:barChart>
      <c:catAx>
        <c:axId val="575737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36384"/>
        <c:crosses val="autoZero"/>
        <c:auto val="1"/>
        <c:lblAlgn val="ctr"/>
        <c:lblOffset val="100"/>
        <c:noMultiLvlLbl val="0"/>
      </c:catAx>
      <c:valAx>
        <c:axId val="575736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3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73.346999999999994</c:v>
                </c:pt>
                <c:pt idx="1">
                  <c:v>9.5269999999999992</c:v>
                </c:pt>
                <c:pt idx="2">
                  <c:v>17.126000000000001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5732464"/>
        <c:axId val="575733640"/>
      </c:barChart>
      <c:catAx>
        <c:axId val="57573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33640"/>
        <c:crosses val="autoZero"/>
        <c:auto val="1"/>
        <c:lblAlgn val="ctr"/>
        <c:lblOffset val="100"/>
        <c:noMultiLvlLbl val="0"/>
      </c:catAx>
      <c:valAx>
        <c:axId val="575733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32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2502.8386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30896"/>
        <c:axId val="575731288"/>
      </c:barChart>
      <c:catAx>
        <c:axId val="57573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31288"/>
        <c:crosses val="autoZero"/>
        <c:auto val="1"/>
        <c:lblAlgn val="ctr"/>
        <c:lblOffset val="100"/>
        <c:noMultiLvlLbl val="0"/>
      </c:catAx>
      <c:valAx>
        <c:axId val="5757312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3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75.791610000000006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31680"/>
        <c:axId val="575734032"/>
      </c:barChart>
      <c:catAx>
        <c:axId val="57573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34032"/>
        <c:crosses val="autoZero"/>
        <c:auto val="1"/>
        <c:lblAlgn val="ctr"/>
        <c:lblOffset val="100"/>
        <c:noMultiLvlLbl val="0"/>
      </c:catAx>
      <c:valAx>
        <c:axId val="575734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3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625.56020000000001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34816"/>
        <c:axId val="575735208"/>
      </c:barChart>
      <c:catAx>
        <c:axId val="575734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35208"/>
        <c:crosses val="autoZero"/>
        <c:auto val="1"/>
        <c:lblAlgn val="ctr"/>
        <c:lblOffset val="100"/>
        <c:noMultiLvlLbl val="0"/>
      </c:catAx>
      <c:valAx>
        <c:axId val="575735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3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4.4843225000000002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895008"/>
        <c:axId val="575901672"/>
      </c:barChart>
      <c:catAx>
        <c:axId val="57589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901672"/>
        <c:crosses val="autoZero"/>
        <c:auto val="1"/>
        <c:lblAlgn val="ctr"/>
        <c:lblOffset val="100"/>
        <c:noMultiLvlLbl val="0"/>
      </c:catAx>
      <c:valAx>
        <c:axId val="575901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895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5936.3019999999997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280152"/>
        <c:axId val="588280544"/>
      </c:barChart>
      <c:catAx>
        <c:axId val="58828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280544"/>
        <c:crosses val="autoZero"/>
        <c:auto val="1"/>
        <c:lblAlgn val="ctr"/>
        <c:lblOffset val="100"/>
        <c:noMultiLvlLbl val="0"/>
      </c:catAx>
      <c:valAx>
        <c:axId val="588280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280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16.581130999999999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281328"/>
        <c:axId val="588283288"/>
      </c:barChart>
      <c:catAx>
        <c:axId val="58828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283288"/>
        <c:crosses val="autoZero"/>
        <c:auto val="1"/>
        <c:lblAlgn val="ctr"/>
        <c:lblOffset val="100"/>
        <c:noMultiLvlLbl val="0"/>
      </c:catAx>
      <c:valAx>
        <c:axId val="588283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28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1.8480946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282896"/>
        <c:axId val="588282112"/>
      </c:barChart>
      <c:catAx>
        <c:axId val="58828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282112"/>
        <c:crosses val="autoZero"/>
        <c:auto val="1"/>
        <c:lblAlgn val="ctr"/>
        <c:lblOffset val="100"/>
        <c:noMultiLvlLbl val="0"/>
      </c:catAx>
      <c:valAx>
        <c:axId val="588282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28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187.66638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898144"/>
        <c:axId val="575902456"/>
      </c:barChart>
      <c:catAx>
        <c:axId val="575898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902456"/>
        <c:crosses val="autoZero"/>
        <c:auto val="1"/>
        <c:lblAlgn val="ctr"/>
        <c:lblOffset val="100"/>
        <c:noMultiLvlLbl val="0"/>
      </c:catAx>
      <c:valAx>
        <c:axId val="575902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898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1.5846524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898536"/>
        <c:axId val="575900104"/>
      </c:barChart>
      <c:catAx>
        <c:axId val="575898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900104"/>
        <c:crosses val="autoZero"/>
        <c:auto val="1"/>
        <c:lblAlgn val="ctr"/>
        <c:lblOffset val="100"/>
        <c:noMultiLvlLbl val="0"/>
      </c:catAx>
      <c:valAx>
        <c:axId val="575900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898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20.190284999999999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900888"/>
        <c:axId val="575901280"/>
      </c:barChart>
      <c:catAx>
        <c:axId val="575900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901280"/>
        <c:crosses val="autoZero"/>
        <c:auto val="1"/>
        <c:lblAlgn val="ctr"/>
        <c:lblOffset val="100"/>
        <c:noMultiLvlLbl val="0"/>
      </c:catAx>
      <c:valAx>
        <c:axId val="575901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900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1.8480946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896576"/>
        <c:axId val="575896968"/>
      </c:barChart>
      <c:catAx>
        <c:axId val="575896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896968"/>
        <c:crosses val="autoZero"/>
        <c:auto val="1"/>
        <c:lblAlgn val="ctr"/>
        <c:lblOffset val="100"/>
        <c:noMultiLvlLbl val="0"/>
      </c:catAx>
      <c:valAx>
        <c:axId val="575896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89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581.06619999999998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866464"/>
        <c:axId val="578869992"/>
      </c:barChart>
      <c:catAx>
        <c:axId val="578866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869992"/>
        <c:crosses val="autoZero"/>
        <c:auto val="1"/>
        <c:lblAlgn val="ctr"/>
        <c:lblOffset val="100"/>
        <c:noMultiLvlLbl val="0"/>
      </c:catAx>
      <c:valAx>
        <c:axId val="578869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86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8.8755670000000002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866072"/>
        <c:axId val="578869208"/>
      </c:barChart>
      <c:catAx>
        <c:axId val="578866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869208"/>
        <c:crosses val="autoZero"/>
        <c:auto val="1"/>
        <c:lblAlgn val="ctr"/>
        <c:lblOffset val="100"/>
        <c:noMultiLvlLbl val="0"/>
      </c:catAx>
      <c:valAx>
        <c:axId val="578869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86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표경석, ID : H2300046)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02월 14일 08:28:10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2400</v>
      </c>
      <c r="C6" s="59">
        <f>'DRIs DATA 입력'!C6</f>
        <v>2502.8386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85.646000000000001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23.875033999999999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73.346999999999994</v>
      </c>
      <c r="G8" s="59">
        <f>'DRIs DATA 입력'!G8</f>
        <v>9.5269999999999992</v>
      </c>
      <c r="H8" s="59">
        <f>'DRIs DATA 입력'!H8</f>
        <v>17.126000000000001</v>
      </c>
      <c r="I8" s="46"/>
      <c r="J8" s="59" t="s">
        <v>216</v>
      </c>
      <c r="K8" s="59">
        <f>'DRIs DATA 입력'!K8</f>
        <v>7.3559999999999999</v>
      </c>
      <c r="L8" s="59">
        <f>'DRIs DATA 입력'!L8</f>
        <v>9.2219999999999995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516.6309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17.196097999999999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4.4843225000000002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187.66638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75.791610000000006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1.9757365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1.5846524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20.190284999999999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1.8480946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581.06619999999998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8.8755670000000002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2.9110684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0.9418086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625.56020000000001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1513.4918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5936.3019999999997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3516.3901000000001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280.72406000000001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153.18153000000001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16.581130999999999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14.33333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772.76104999999995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0.16607304000000001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4.0637650000000001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365.26690000000002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103.33983000000001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60" sqref="J60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327</v>
      </c>
      <c r="B1" s="61" t="s">
        <v>328</v>
      </c>
      <c r="G1" s="62" t="s">
        <v>277</v>
      </c>
      <c r="H1" s="61" t="s">
        <v>329</v>
      </c>
    </row>
    <row r="3" spans="1:27" x14ac:dyDescent="0.3">
      <c r="A3" s="68" t="s">
        <v>278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330</v>
      </c>
      <c r="B4" s="67"/>
      <c r="C4" s="67"/>
      <c r="E4" s="69" t="s">
        <v>280</v>
      </c>
      <c r="F4" s="70"/>
      <c r="G4" s="70"/>
      <c r="H4" s="71"/>
      <c r="J4" s="69" t="s">
        <v>281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331</v>
      </c>
      <c r="V4" s="67"/>
      <c r="W4" s="67"/>
      <c r="X4" s="67"/>
      <c r="Y4" s="67"/>
      <c r="Z4" s="67"/>
    </row>
    <row r="5" spans="1:27" x14ac:dyDescent="0.3">
      <c r="A5" s="65"/>
      <c r="B5" s="65" t="s">
        <v>282</v>
      </c>
      <c r="C5" s="65" t="s">
        <v>332</v>
      </c>
      <c r="E5" s="65"/>
      <c r="F5" s="65" t="s">
        <v>50</v>
      </c>
      <c r="G5" s="65" t="s">
        <v>284</v>
      </c>
      <c r="H5" s="65" t="s">
        <v>46</v>
      </c>
      <c r="J5" s="65"/>
      <c r="K5" s="65" t="s">
        <v>285</v>
      </c>
      <c r="L5" s="65" t="s">
        <v>286</v>
      </c>
      <c r="N5" s="65"/>
      <c r="O5" s="65" t="s">
        <v>333</v>
      </c>
      <c r="P5" s="65" t="s">
        <v>288</v>
      </c>
      <c r="Q5" s="65" t="s">
        <v>289</v>
      </c>
      <c r="R5" s="65" t="s">
        <v>290</v>
      </c>
      <c r="S5" s="65" t="s">
        <v>283</v>
      </c>
      <c r="U5" s="65"/>
      <c r="V5" s="65" t="s">
        <v>287</v>
      </c>
      <c r="W5" s="65" t="s">
        <v>288</v>
      </c>
      <c r="X5" s="65" t="s">
        <v>289</v>
      </c>
      <c r="Y5" s="65" t="s">
        <v>290</v>
      </c>
      <c r="Z5" s="65" t="s">
        <v>283</v>
      </c>
    </row>
    <row r="6" spans="1:27" x14ac:dyDescent="0.3">
      <c r="A6" s="65" t="s">
        <v>279</v>
      </c>
      <c r="B6" s="65">
        <v>2400</v>
      </c>
      <c r="C6" s="65">
        <v>2502.8386</v>
      </c>
      <c r="E6" s="65" t="s">
        <v>291</v>
      </c>
      <c r="F6" s="65">
        <v>55</v>
      </c>
      <c r="G6" s="65">
        <v>15</v>
      </c>
      <c r="H6" s="65">
        <v>7</v>
      </c>
      <c r="J6" s="65" t="s">
        <v>334</v>
      </c>
      <c r="K6" s="65">
        <v>0.1</v>
      </c>
      <c r="L6" s="65">
        <v>4</v>
      </c>
      <c r="N6" s="65" t="s">
        <v>292</v>
      </c>
      <c r="O6" s="65">
        <v>50</v>
      </c>
      <c r="P6" s="65">
        <v>60</v>
      </c>
      <c r="Q6" s="65">
        <v>0</v>
      </c>
      <c r="R6" s="65">
        <v>0</v>
      </c>
      <c r="S6" s="65">
        <v>85.646000000000001</v>
      </c>
      <c r="U6" s="65" t="s">
        <v>335</v>
      </c>
      <c r="V6" s="65">
        <v>0</v>
      </c>
      <c r="W6" s="65">
        <v>0</v>
      </c>
      <c r="X6" s="65">
        <v>25</v>
      </c>
      <c r="Y6" s="65">
        <v>0</v>
      </c>
      <c r="Z6" s="65">
        <v>23.875033999999999</v>
      </c>
    </row>
    <row r="7" spans="1:27" x14ac:dyDescent="0.3">
      <c r="E7" s="65" t="s">
        <v>293</v>
      </c>
      <c r="F7" s="65">
        <v>65</v>
      </c>
      <c r="G7" s="65">
        <v>30</v>
      </c>
      <c r="H7" s="65">
        <v>20</v>
      </c>
      <c r="J7" s="65" t="s">
        <v>336</v>
      </c>
      <c r="K7" s="65">
        <v>1</v>
      </c>
      <c r="L7" s="65">
        <v>10</v>
      </c>
    </row>
    <row r="8" spans="1:27" x14ac:dyDescent="0.3">
      <c r="E8" s="65" t="s">
        <v>294</v>
      </c>
      <c r="F8" s="65">
        <v>73.346999999999994</v>
      </c>
      <c r="G8" s="65">
        <v>9.5269999999999992</v>
      </c>
      <c r="H8" s="65">
        <v>17.126000000000001</v>
      </c>
      <c r="J8" s="65" t="s">
        <v>294</v>
      </c>
      <c r="K8" s="65">
        <v>7.3559999999999999</v>
      </c>
      <c r="L8" s="65">
        <v>9.2219999999999995</v>
      </c>
    </row>
    <row r="13" spans="1:27" x14ac:dyDescent="0.3">
      <c r="A13" s="66" t="s">
        <v>295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296</v>
      </c>
      <c r="B14" s="67"/>
      <c r="C14" s="67"/>
      <c r="D14" s="67"/>
      <c r="E14" s="67"/>
      <c r="F14" s="67"/>
      <c r="H14" s="67" t="s">
        <v>297</v>
      </c>
      <c r="I14" s="67"/>
      <c r="J14" s="67"/>
      <c r="K14" s="67"/>
      <c r="L14" s="67"/>
      <c r="M14" s="67"/>
      <c r="O14" s="67" t="s">
        <v>298</v>
      </c>
      <c r="P14" s="67"/>
      <c r="Q14" s="67"/>
      <c r="R14" s="67"/>
      <c r="S14" s="67"/>
      <c r="T14" s="67"/>
      <c r="V14" s="67" t="s">
        <v>299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287</v>
      </c>
      <c r="C15" s="65" t="s">
        <v>288</v>
      </c>
      <c r="D15" s="65" t="s">
        <v>337</v>
      </c>
      <c r="E15" s="65" t="s">
        <v>290</v>
      </c>
      <c r="F15" s="65" t="s">
        <v>283</v>
      </c>
      <c r="H15" s="65"/>
      <c r="I15" s="65" t="s">
        <v>287</v>
      </c>
      <c r="J15" s="65" t="s">
        <v>338</v>
      </c>
      <c r="K15" s="65" t="s">
        <v>337</v>
      </c>
      <c r="L15" s="65" t="s">
        <v>339</v>
      </c>
      <c r="M15" s="65" t="s">
        <v>283</v>
      </c>
      <c r="O15" s="65"/>
      <c r="P15" s="65" t="s">
        <v>287</v>
      </c>
      <c r="Q15" s="65" t="s">
        <v>288</v>
      </c>
      <c r="R15" s="65" t="s">
        <v>289</v>
      </c>
      <c r="S15" s="65" t="s">
        <v>290</v>
      </c>
      <c r="T15" s="65" t="s">
        <v>283</v>
      </c>
      <c r="V15" s="65"/>
      <c r="W15" s="65" t="s">
        <v>287</v>
      </c>
      <c r="X15" s="65" t="s">
        <v>288</v>
      </c>
      <c r="Y15" s="65" t="s">
        <v>289</v>
      </c>
      <c r="Z15" s="65" t="s">
        <v>290</v>
      </c>
      <c r="AA15" s="65" t="s">
        <v>283</v>
      </c>
    </row>
    <row r="16" spans="1:27" x14ac:dyDescent="0.3">
      <c r="A16" s="65" t="s">
        <v>300</v>
      </c>
      <c r="B16" s="65">
        <v>550</v>
      </c>
      <c r="C16" s="65">
        <v>750</v>
      </c>
      <c r="D16" s="65">
        <v>0</v>
      </c>
      <c r="E16" s="65">
        <v>3000</v>
      </c>
      <c r="F16" s="65">
        <v>516.6309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17.196097999999999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4.4843225000000002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187.66638</v>
      </c>
    </row>
    <row r="23" spans="1:62" x14ac:dyDescent="0.3">
      <c r="A23" s="66" t="s">
        <v>301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302</v>
      </c>
      <c r="B24" s="67"/>
      <c r="C24" s="67"/>
      <c r="D24" s="67"/>
      <c r="E24" s="67"/>
      <c r="F24" s="67"/>
      <c r="H24" s="67" t="s">
        <v>303</v>
      </c>
      <c r="I24" s="67"/>
      <c r="J24" s="67"/>
      <c r="K24" s="67"/>
      <c r="L24" s="67"/>
      <c r="M24" s="67"/>
      <c r="O24" s="67" t="s">
        <v>304</v>
      </c>
      <c r="P24" s="67"/>
      <c r="Q24" s="67"/>
      <c r="R24" s="67"/>
      <c r="S24" s="67"/>
      <c r="T24" s="67"/>
      <c r="V24" s="67" t="s">
        <v>305</v>
      </c>
      <c r="W24" s="67"/>
      <c r="X24" s="67"/>
      <c r="Y24" s="67"/>
      <c r="Z24" s="67"/>
      <c r="AA24" s="67"/>
      <c r="AC24" s="67" t="s">
        <v>340</v>
      </c>
      <c r="AD24" s="67"/>
      <c r="AE24" s="67"/>
      <c r="AF24" s="67"/>
      <c r="AG24" s="67"/>
      <c r="AH24" s="67"/>
      <c r="AJ24" s="67" t="s">
        <v>341</v>
      </c>
      <c r="AK24" s="67"/>
      <c r="AL24" s="67"/>
      <c r="AM24" s="67"/>
      <c r="AN24" s="67"/>
      <c r="AO24" s="67"/>
      <c r="AQ24" s="67" t="s">
        <v>306</v>
      </c>
      <c r="AR24" s="67"/>
      <c r="AS24" s="67"/>
      <c r="AT24" s="67"/>
      <c r="AU24" s="67"/>
      <c r="AV24" s="67"/>
      <c r="AX24" s="67" t="s">
        <v>307</v>
      </c>
      <c r="AY24" s="67"/>
      <c r="AZ24" s="67"/>
      <c r="BA24" s="67"/>
      <c r="BB24" s="67"/>
      <c r="BC24" s="67"/>
      <c r="BE24" s="67" t="s">
        <v>308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287</v>
      </c>
      <c r="C25" s="65" t="s">
        <v>288</v>
      </c>
      <c r="D25" s="65" t="s">
        <v>289</v>
      </c>
      <c r="E25" s="65" t="s">
        <v>339</v>
      </c>
      <c r="F25" s="65" t="s">
        <v>283</v>
      </c>
      <c r="H25" s="65"/>
      <c r="I25" s="65" t="s">
        <v>287</v>
      </c>
      <c r="J25" s="65" t="s">
        <v>288</v>
      </c>
      <c r="K25" s="65" t="s">
        <v>289</v>
      </c>
      <c r="L25" s="65" t="s">
        <v>290</v>
      </c>
      <c r="M25" s="65" t="s">
        <v>332</v>
      </c>
      <c r="O25" s="65"/>
      <c r="P25" s="65" t="s">
        <v>287</v>
      </c>
      <c r="Q25" s="65" t="s">
        <v>288</v>
      </c>
      <c r="R25" s="65" t="s">
        <v>289</v>
      </c>
      <c r="S25" s="65" t="s">
        <v>290</v>
      </c>
      <c r="T25" s="65" t="s">
        <v>283</v>
      </c>
      <c r="V25" s="65"/>
      <c r="W25" s="65" t="s">
        <v>287</v>
      </c>
      <c r="X25" s="65" t="s">
        <v>288</v>
      </c>
      <c r="Y25" s="65" t="s">
        <v>337</v>
      </c>
      <c r="Z25" s="65" t="s">
        <v>339</v>
      </c>
      <c r="AA25" s="65" t="s">
        <v>283</v>
      </c>
      <c r="AC25" s="65"/>
      <c r="AD25" s="65" t="s">
        <v>333</v>
      </c>
      <c r="AE25" s="65" t="s">
        <v>338</v>
      </c>
      <c r="AF25" s="65" t="s">
        <v>289</v>
      </c>
      <c r="AG25" s="65" t="s">
        <v>290</v>
      </c>
      <c r="AH25" s="65" t="s">
        <v>332</v>
      </c>
      <c r="AJ25" s="65"/>
      <c r="AK25" s="65" t="s">
        <v>287</v>
      </c>
      <c r="AL25" s="65" t="s">
        <v>288</v>
      </c>
      <c r="AM25" s="65" t="s">
        <v>289</v>
      </c>
      <c r="AN25" s="65" t="s">
        <v>339</v>
      </c>
      <c r="AO25" s="65" t="s">
        <v>283</v>
      </c>
      <c r="AQ25" s="65"/>
      <c r="AR25" s="65" t="s">
        <v>287</v>
      </c>
      <c r="AS25" s="65" t="s">
        <v>288</v>
      </c>
      <c r="AT25" s="65" t="s">
        <v>337</v>
      </c>
      <c r="AU25" s="65" t="s">
        <v>290</v>
      </c>
      <c r="AV25" s="65" t="s">
        <v>283</v>
      </c>
      <c r="AX25" s="65"/>
      <c r="AY25" s="65" t="s">
        <v>287</v>
      </c>
      <c r="AZ25" s="65" t="s">
        <v>288</v>
      </c>
      <c r="BA25" s="65" t="s">
        <v>337</v>
      </c>
      <c r="BB25" s="65" t="s">
        <v>290</v>
      </c>
      <c r="BC25" s="65" t="s">
        <v>283</v>
      </c>
      <c r="BE25" s="65"/>
      <c r="BF25" s="65" t="s">
        <v>287</v>
      </c>
      <c r="BG25" s="65" t="s">
        <v>288</v>
      </c>
      <c r="BH25" s="65" t="s">
        <v>337</v>
      </c>
      <c r="BI25" s="65" t="s">
        <v>290</v>
      </c>
      <c r="BJ25" s="65" t="s">
        <v>283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75.791610000000006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1.9757365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1.5846524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20.190284999999999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1.8480946</v>
      </c>
      <c r="AJ26" s="65" t="s">
        <v>309</v>
      </c>
      <c r="AK26" s="65">
        <v>320</v>
      </c>
      <c r="AL26" s="65">
        <v>400</v>
      </c>
      <c r="AM26" s="65">
        <v>0</v>
      </c>
      <c r="AN26" s="65">
        <v>1000</v>
      </c>
      <c r="AO26" s="65">
        <v>581.06619999999998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8.8755670000000002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2.9110684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0.9418086</v>
      </c>
    </row>
    <row r="33" spans="1:68" x14ac:dyDescent="0.3">
      <c r="A33" s="66" t="s">
        <v>310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311</v>
      </c>
      <c r="B34" s="67"/>
      <c r="C34" s="67"/>
      <c r="D34" s="67"/>
      <c r="E34" s="67"/>
      <c r="F34" s="67"/>
      <c r="H34" s="67" t="s">
        <v>312</v>
      </c>
      <c r="I34" s="67"/>
      <c r="J34" s="67"/>
      <c r="K34" s="67"/>
      <c r="L34" s="67"/>
      <c r="M34" s="67"/>
      <c r="O34" s="67" t="s">
        <v>313</v>
      </c>
      <c r="P34" s="67"/>
      <c r="Q34" s="67"/>
      <c r="R34" s="67"/>
      <c r="S34" s="67"/>
      <c r="T34" s="67"/>
      <c r="V34" s="67" t="s">
        <v>314</v>
      </c>
      <c r="W34" s="67"/>
      <c r="X34" s="67"/>
      <c r="Y34" s="67"/>
      <c r="Z34" s="67"/>
      <c r="AA34" s="67"/>
      <c r="AC34" s="67" t="s">
        <v>342</v>
      </c>
      <c r="AD34" s="67"/>
      <c r="AE34" s="67"/>
      <c r="AF34" s="67"/>
      <c r="AG34" s="67"/>
      <c r="AH34" s="67"/>
      <c r="AJ34" s="67" t="s">
        <v>315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287</v>
      </c>
      <c r="C35" s="65" t="s">
        <v>288</v>
      </c>
      <c r="D35" s="65" t="s">
        <v>289</v>
      </c>
      <c r="E35" s="65" t="s">
        <v>290</v>
      </c>
      <c r="F35" s="65" t="s">
        <v>283</v>
      </c>
      <c r="H35" s="65"/>
      <c r="I35" s="65" t="s">
        <v>287</v>
      </c>
      <c r="J35" s="65" t="s">
        <v>288</v>
      </c>
      <c r="K35" s="65" t="s">
        <v>289</v>
      </c>
      <c r="L35" s="65" t="s">
        <v>290</v>
      </c>
      <c r="M35" s="65" t="s">
        <v>332</v>
      </c>
      <c r="O35" s="65"/>
      <c r="P35" s="65" t="s">
        <v>333</v>
      </c>
      <c r="Q35" s="65" t="s">
        <v>288</v>
      </c>
      <c r="R35" s="65" t="s">
        <v>289</v>
      </c>
      <c r="S35" s="65" t="s">
        <v>290</v>
      </c>
      <c r="T35" s="65" t="s">
        <v>283</v>
      </c>
      <c r="V35" s="65"/>
      <c r="W35" s="65" t="s">
        <v>287</v>
      </c>
      <c r="X35" s="65" t="s">
        <v>288</v>
      </c>
      <c r="Y35" s="65" t="s">
        <v>289</v>
      </c>
      <c r="Z35" s="65" t="s">
        <v>290</v>
      </c>
      <c r="AA35" s="65" t="s">
        <v>283</v>
      </c>
      <c r="AC35" s="65"/>
      <c r="AD35" s="65" t="s">
        <v>287</v>
      </c>
      <c r="AE35" s="65" t="s">
        <v>288</v>
      </c>
      <c r="AF35" s="65" t="s">
        <v>289</v>
      </c>
      <c r="AG35" s="65" t="s">
        <v>290</v>
      </c>
      <c r="AH35" s="65" t="s">
        <v>283</v>
      </c>
      <c r="AJ35" s="65"/>
      <c r="AK35" s="65" t="s">
        <v>287</v>
      </c>
      <c r="AL35" s="65" t="s">
        <v>288</v>
      </c>
      <c r="AM35" s="65" t="s">
        <v>337</v>
      </c>
      <c r="AN35" s="65" t="s">
        <v>339</v>
      </c>
      <c r="AO35" s="65" t="s">
        <v>283</v>
      </c>
    </row>
    <row r="36" spans="1:68" x14ac:dyDescent="0.3">
      <c r="A36" s="65" t="s">
        <v>17</v>
      </c>
      <c r="B36" s="65">
        <v>630</v>
      </c>
      <c r="C36" s="65">
        <v>800</v>
      </c>
      <c r="D36" s="65">
        <v>0</v>
      </c>
      <c r="E36" s="65">
        <v>2500</v>
      </c>
      <c r="F36" s="65">
        <v>625.56020000000001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1513.4918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5936.3019999999997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3516.3901000000001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280.72406000000001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153.18153000000001</v>
      </c>
    </row>
    <row r="43" spans="1:68" x14ac:dyDescent="0.3">
      <c r="A43" s="66" t="s">
        <v>316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317</v>
      </c>
      <c r="B44" s="67"/>
      <c r="C44" s="67"/>
      <c r="D44" s="67"/>
      <c r="E44" s="67"/>
      <c r="F44" s="67"/>
      <c r="H44" s="67" t="s">
        <v>318</v>
      </c>
      <c r="I44" s="67"/>
      <c r="J44" s="67"/>
      <c r="K44" s="67"/>
      <c r="L44" s="67"/>
      <c r="M44" s="67"/>
      <c r="O44" s="67" t="s">
        <v>319</v>
      </c>
      <c r="P44" s="67"/>
      <c r="Q44" s="67"/>
      <c r="R44" s="67"/>
      <c r="S44" s="67"/>
      <c r="T44" s="67"/>
      <c r="V44" s="67" t="s">
        <v>320</v>
      </c>
      <c r="W44" s="67"/>
      <c r="X44" s="67"/>
      <c r="Y44" s="67"/>
      <c r="Z44" s="67"/>
      <c r="AA44" s="67"/>
      <c r="AC44" s="67" t="s">
        <v>321</v>
      </c>
      <c r="AD44" s="67"/>
      <c r="AE44" s="67"/>
      <c r="AF44" s="67"/>
      <c r="AG44" s="67"/>
      <c r="AH44" s="67"/>
      <c r="AJ44" s="67" t="s">
        <v>322</v>
      </c>
      <c r="AK44" s="67"/>
      <c r="AL44" s="67"/>
      <c r="AM44" s="67"/>
      <c r="AN44" s="67"/>
      <c r="AO44" s="67"/>
      <c r="AQ44" s="67" t="s">
        <v>343</v>
      </c>
      <c r="AR44" s="67"/>
      <c r="AS44" s="67"/>
      <c r="AT44" s="67"/>
      <c r="AU44" s="67"/>
      <c r="AV44" s="67"/>
      <c r="AX44" s="67" t="s">
        <v>323</v>
      </c>
      <c r="AY44" s="67"/>
      <c r="AZ44" s="67"/>
      <c r="BA44" s="67"/>
      <c r="BB44" s="67"/>
      <c r="BC44" s="67"/>
      <c r="BE44" s="67" t="s">
        <v>324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287</v>
      </c>
      <c r="C45" s="65" t="s">
        <v>288</v>
      </c>
      <c r="D45" s="65" t="s">
        <v>289</v>
      </c>
      <c r="E45" s="65" t="s">
        <v>290</v>
      </c>
      <c r="F45" s="65" t="s">
        <v>283</v>
      </c>
      <c r="H45" s="65"/>
      <c r="I45" s="65" t="s">
        <v>287</v>
      </c>
      <c r="J45" s="65" t="s">
        <v>338</v>
      </c>
      <c r="K45" s="65" t="s">
        <v>289</v>
      </c>
      <c r="L45" s="65" t="s">
        <v>290</v>
      </c>
      <c r="M45" s="65" t="s">
        <v>283</v>
      </c>
      <c r="O45" s="65"/>
      <c r="P45" s="65" t="s">
        <v>333</v>
      </c>
      <c r="Q45" s="65" t="s">
        <v>288</v>
      </c>
      <c r="R45" s="65" t="s">
        <v>289</v>
      </c>
      <c r="S45" s="65" t="s">
        <v>290</v>
      </c>
      <c r="T45" s="65" t="s">
        <v>332</v>
      </c>
      <c r="V45" s="65"/>
      <c r="W45" s="65" t="s">
        <v>333</v>
      </c>
      <c r="X45" s="65" t="s">
        <v>288</v>
      </c>
      <c r="Y45" s="65" t="s">
        <v>289</v>
      </c>
      <c r="Z45" s="65" t="s">
        <v>290</v>
      </c>
      <c r="AA45" s="65" t="s">
        <v>283</v>
      </c>
      <c r="AC45" s="65"/>
      <c r="AD45" s="65" t="s">
        <v>287</v>
      </c>
      <c r="AE45" s="65" t="s">
        <v>288</v>
      </c>
      <c r="AF45" s="65" t="s">
        <v>289</v>
      </c>
      <c r="AG45" s="65" t="s">
        <v>290</v>
      </c>
      <c r="AH45" s="65" t="s">
        <v>283</v>
      </c>
      <c r="AJ45" s="65"/>
      <c r="AK45" s="65" t="s">
        <v>287</v>
      </c>
      <c r="AL45" s="65" t="s">
        <v>288</v>
      </c>
      <c r="AM45" s="65" t="s">
        <v>289</v>
      </c>
      <c r="AN45" s="65" t="s">
        <v>290</v>
      </c>
      <c r="AO45" s="65" t="s">
        <v>283</v>
      </c>
      <c r="AQ45" s="65"/>
      <c r="AR45" s="65" t="s">
        <v>287</v>
      </c>
      <c r="AS45" s="65" t="s">
        <v>338</v>
      </c>
      <c r="AT45" s="65" t="s">
        <v>289</v>
      </c>
      <c r="AU45" s="65" t="s">
        <v>290</v>
      </c>
      <c r="AV45" s="65" t="s">
        <v>283</v>
      </c>
      <c r="AX45" s="65"/>
      <c r="AY45" s="65" t="s">
        <v>287</v>
      </c>
      <c r="AZ45" s="65" t="s">
        <v>288</v>
      </c>
      <c r="BA45" s="65" t="s">
        <v>289</v>
      </c>
      <c r="BB45" s="65" t="s">
        <v>290</v>
      </c>
      <c r="BC45" s="65" t="s">
        <v>332</v>
      </c>
      <c r="BE45" s="65"/>
      <c r="BF45" s="65" t="s">
        <v>287</v>
      </c>
      <c r="BG45" s="65" t="s">
        <v>288</v>
      </c>
      <c r="BH45" s="65" t="s">
        <v>337</v>
      </c>
      <c r="BI45" s="65" t="s">
        <v>290</v>
      </c>
      <c r="BJ45" s="65" t="s">
        <v>283</v>
      </c>
    </row>
    <row r="46" spans="1:68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16.581130999999999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14.33333</v>
      </c>
      <c r="O46" s="65" t="s">
        <v>344</v>
      </c>
      <c r="P46" s="65">
        <v>600</v>
      </c>
      <c r="Q46" s="65">
        <v>800</v>
      </c>
      <c r="R46" s="65">
        <v>0</v>
      </c>
      <c r="S46" s="65">
        <v>10000</v>
      </c>
      <c r="T46" s="65">
        <v>772.76104999999995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0.16607304000000001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4.0637650000000001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365.26690000000002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103.33983000000001</v>
      </c>
      <c r="AX46" s="65" t="s">
        <v>325</v>
      </c>
      <c r="AY46" s="65"/>
      <c r="AZ46" s="65"/>
      <c r="BA46" s="65"/>
      <c r="BB46" s="65"/>
      <c r="BC46" s="65"/>
      <c r="BE46" s="65" t="s">
        <v>326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19" sqref="D19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345</v>
      </c>
      <c r="B2" s="61" t="s">
        <v>346</v>
      </c>
      <c r="C2" s="61" t="s">
        <v>276</v>
      </c>
      <c r="D2" s="61">
        <v>42</v>
      </c>
      <c r="E2" s="61">
        <v>2502.8386</v>
      </c>
      <c r="F2" s="61">
        <v>366.79336999999998</v>
      </c>
      <c r="G2" s="61">
        <v>47.642353</v>
      </c>
      <c r="H2" s="61">
        <v>18.92285</v>
      </c>
      <c r="I2" s="61">
        <v>28.719503</v>
      </c>
      <c r="J2" s="61">
        <v>85.646000000000001</v>
      </c>
      <c r="K2" s="61">
        <v>40.092415000000003</v>
      </c>
      <c r="L2" s="61">
        <v>45.553592999999999</v>
      </c>
      <c r="M2" s="61">
        <v>23.875033999999999</v>
      </c>
      <c r="N2" s="61">
        <v>2.549293</v>
      </c>
      <c r="O2" s="61">
        <v>12.224012999999999</v>
      </c>
      <c r="P2" s="61">
        <v>1281.5609999999999</v>
      </c>
      <c r="Q2" s="61">
        <v>27.143135000000001</v>
      </c>
      <c r="R2" s="61">
        <v>516.6309</v>
      </c>
      <c r="S2" s="61">
        <v>105.413895</v>
      </c>
      <c r="T2" s="61">
        <v>4934.6045000000004</v>
      </c>
      <c r="U2" s="61">
        <v>4.4843225000000002</v>
      </c>
      <c r="V2" s="61">
        <v>17.196097999999999</v>
      </c>
      <c r="W2" s="61">
        <v>187.66638</v>
      </c>
      <c r="X2" s="61">
        <v>75.791610000000006</v>
      </c>
      <c r="Y2" s="61">
        <v>1.9757365</v>
      </c>
      <c r="Z2" s="61">
        <v>1.5846524</v>
      </c>
      <c r="AA2" s="61">
        <v>20.190284999999999</v>
      </c>
      <c r="AB2" s="61">
        <v>1.8480946</v>
      </c>
      <c r="AC2" s="61">
        <v>581.06619999999998</v>
      </c>
      <c r="AD2" s="61">
        <v>8.8755670000000002</v>
      </c>
      <c r="AE2" s="61">
        <v>2.9110684</v>
      </c>
      <c r="AF2" s="61">
        <v>0.9418086</v>
      </c>
      <c r="AG2" s="61">
        <v>625.56020000000001</v>
      </c>
      <c r="AH2" s="61">
        <v>272.12536999999998</v>
      </c>
      <c r="AI2" s="61">
        <v>353.4348</v>
      </c>
      <c r="AJ2" s="61">
        <v>1513.4918</v>
      </c>
      <c r="AK2" s="61">
        <v>5936.3019999999997</v>
      </c>
      <c r="AL2" s="61">
        <v>280.72406000000001</v>
      </c>
      <c r="AM2" s="61">
        <v>3516.3901000000001</v>
      </c>
      <c r="AN2" s="61">
        <v>153.18153000000001</v>
      </c>
      <c r="AO2" s="61">
        <v>16.581130999999999</v>
      </c>
      <c r="AP2" s="61">
        <v>10.449977000000001</v>
      </c>
      <c r="AQ2" s="61">
        <v>6.1311545000000001</v>
      </c>
      <c r="AR2" s="61">
        <v>14.33333</v>
      </c>
      <c r="AS2" s="61">
        <v>772.76104999999995</v>
      </c>
      <c r="AT2" s="61">
        <v>0.16607304000000001</v>
      </c>
      <c r="AU2" s="61">
        <v>4.0637650000000001</v>
      </c>
      <c r="AV2" s="61">
        <v>365.26690000000002</v>
      </c>
      <c r="AW2" s="61">
        <v>103.33983000000001</v>
      </c>
      <c r="AX2" s="61">
        <v>0.113277115</v>
      </c>
      <c r="AY2" s="61">
        <v>1.7995816</v>
      </c>
      <c r="AZ2" s="61">
        <v>258.13709999999998</v>
      </c>
      <c r="BA2" s="61">
        <v>35.0672</v>
      </c>
      <c r="BB2" s="61">
        <v>12.683645</v>
      </c>
      <c r="BC2" s="61">
        <v>11.762943999999999</v>
      </c>
      <c r="BD2" s="61">
        <v>10.614376</v>
      </c>
      <c r="BE2" s="61">
        <v>0.53053903999999996</v>
      </c>
      <c r="BF2" s="61">
        <v>3.6637176999999999</v>
      </c>
      <c r="BG2" s="61">
        <v>2.7754896000000001E-3</v>
      </c>
      <c r="BH2" s="61">
        <v>5.4492354E-2</v>
      </c>
      <c r="BI2" s="61">
        <v>4.1229429999999997E-2</v>
      </c>
      <c r="BJ2" s="61">
        <v>0.14001385999999999</v>
      </c>
      <c r="BK2" s="61">
        <v>2.1349920000000001E-4</v>
      </c>
      <c r="BL2" s="61">
        <v>0.46233891999999999</v>
      </c>
      <c r="BM2" s="61">
        <v>4.4795293999999997</v>
      </c>
      <c r="BN2" s="61">
        <v>1.3776898</v>
      </c>
      <c r="BO2" s="61">
        <v>64.572174000000004</v>
      </c>
      <c r="BP2" s="61">
        <v>11.183071</v>
      </c>
      <c r="BQ2" s="61">
        <v>20.304563999999999</v>
      </c>
      <c r="BR2" s="61">
        <v>67.516139999999993</v>
      </c>
      <c r="BS2" s="61">
        <v>24.770579999999999</v>
      </c>
      <c r="BT2" s="61">
        <v>14.763576</v>
      </c>
      <c r="BU2" s="61">
        <v>3.3502789999999998E-2</v>
      </c>
      <c r="BV2" s="61">
        <v>2.1289641000000002E-2</v>
      </c>
      <c r="BW2" s="61">
        <v>0.95428290000000005</v>
      </c>
      <c r="BX2" s="61">
        <v>1.4284178999999999</v>
      </c>
      <c r="BY2" s="61">
        <v>0.109588064</v>
      </c>
      <c r="BZ2" s="61">
        <v>4.6333653000000001E-4</v>
      </c>
      <c r="CA2" s="61">
        <v>0.54499006000000005</v>
      </c>
      <c r="CB2" s="61">
        <v>8.8247210000000006E-3</v>
      </c>
      <c r="CC2" s="61">
        <v>0.21475805000000001</v>
      </c>
      <c r="CD2" s="61">
        <v>2.4893269999999998</v>
      </c>
      <c r="CE2" s="61">
        <v>4.3272667000000001E-2</v>
      </c>
      <c r="CF2" s="61">
        <v>0.12805182000000001</v>
      </c>
      <c r="CG2" s="61">
        <v>1.2449999E-6</v>
      </c>
      <c r="CH2" s="61">
        <v>3.6574267000000001E-2</v>
      </c>
      <c r="CI2" s="61">
        <v>6.3705669999999997E-3</v>
      </c>
      <c r="CJ2" s="61">
        <v>5.6272682999999999</v>
      </c>
      <c r="CK2" s="61">
        <v>9.7614680000000006E-3</v>
      </c>
      <c r="CL2" s="61">
        <v>0.40604975999999998</v>
      </c>
      <c r="CM2" s="61">
        <v>4.0350804</v>
      </c>
      <c r="CN2" s="61">
        <v>2787.5522000000001</v>
      </c>
      <c r="CO2" s="61">
        <v>4733.1143000000002</v>
      </c>
      <c r="CP2" s="61">
        <v>2602.0320000000002</v>
      </c>
      <c r="CQ2" s="61">
        <v>1085.4945</v>
      </c>
      <c r="CR2" s="61">
        <v>510.37842000000001</v>
      </c>
      <c r="CS2" s="61">
        <v>629.17589999999996</v>
      </c>
      <c r="CT2" s="61">
        <v>2665.1774999999998</v>
      </c>
      <c r="CU2" s="61">
        <v>1613.4907000000001</v>
      </c>
      <c r="CV2" s="61">
        <v>2002.29</v>
      </c>
      <c r="CW2" s="61">
        <v>1783.1296</v>
      </c>
      <c r="CX2" s="61">
        <v>482.76492000000002</v>
      </c>
      <c r="CY2" s="61">
        <v>3535.9396999999999</v>
      </c>
      <c r="CZ2" s="61">
        <v>1690.7781</v>
      </c>
      <c r="DA2" s="61">
        <v>3772.8076000000001</v>
      </c>
      <c r="DB2" s="61">
        <v>3817.7350000000001</v>
      </c>
      <c r="DC2" s="61">
        <v>5142.7839999999997</v>
      </c>
      <c r="DD2" s="61">
        <v>8557.5789999999997</v>
      </c>
      <c r="DE2" s="61">
        <v>1726.6113</v>
      </c>
      <c r="DF2" s="61">
        <v>4643.9129999999996</v>
      </c>
      <c r="DG2" s="61">
        <v>1984.2211</v>
      </c>
      <c r="DH2" s="61">
        <v>119.666374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35.0672</v>
      </c>
      <c r="B6">
        <f>BB2</f>
        <v>12.683645</v>
      </c>
      <c r="C6">
        <f>BC2</f>
        <v>11.762943999999999</v>
      </c>
      <c r="D6">
        <f>BD2</f>
        <v>10.614376</v>
      </c>
    </row>
    <row r="7" spans="1:113" x14ac:dyDescent="0.3">
      <c r="B7">
        <f>ROUND(B6/MAX($B$6,$C$6,$D$6),1)</f>
        <v>1</v>
      </c>
      <c r="C7">
        <f>ROUND(C6/MAX($B$6,$C$6,$D$6),1)</f>
        <v>0.9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O19" sqref="O19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29363</v>
      </c>
      <c r="C2" s="56">
        <f ca="1">YEAR(TODAY())-YEAR(B2)+IF(TODAY()&gt;=DATE(YEAR(TODAY()),MONTH(B2),DAY(B2)),0,-1)</f>
        <v>42</v>
      </c>
      <c r="E2" s="52">
        <v>174.8</v>
      </c>
      <c r="F2" s="53" t="s">
        <v>39</v>
      </c>
      <c r="G2" s="52">
        <v>79</v>
      </c>
      <c r="H2" s="51" t="s">
        <v>41</v>
      </c>
      <c r="I2" s="72">
        <f>ROUND(G3/E3^2,1)</f>
        <v>25.9</v>
      </c>
    </row>
    <row r="3" spans="1:9" x14ac:dyDescent="0.3">
      <c r="E3" s="51">
        <f>E2/100</f>
        <v>1.7480000000000002</v>
      </c>
      <c r="F3" s="51" t="s">
        <v>40</v>
      </c>
      <c r="G3" s="51">
        <f>G2</f>
        <v>79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44970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표경석, ID : H2300046)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02월 14일 08:28:10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9" sqref="Z9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44970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42</v>
      </c>
      <c r="G12" s="94"/>
      <c r="H12" s="94"/>
      <c r="I12" s="94"/>
      <c r="K12" s="123">
        <f>'개인정보 및 신체계측 입력'!E2</f>
        <v>174.8</v>
      </c>
      <c r="L12" s="124"/>
      <c r="M12" s="117">
        <f>'개인정보 및 신체계측 입력'!G2</f>
        <v>79</v>
      </c>
      <c r="N12" s="118"/>
      <c r="O12" s="113" t="s">
        <v>271</v>
      </c>
      <c r="P12" s="107"/>
      <c r="Q12" s="90">
        <f>'개인정보 및 신체계측 입력'!I2</f>
        <v>25.9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표경석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73.346999999999994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9.5269999999999992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17.126000000000001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0.8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9.1999999999999993</v>
      </c>
      <c r="L72" s="36" t="s">
        <v>53</v>
      </c>
      <c r="M72" s="36">
        <f>ROUND('DRIs DATA'!K8,1)</f>
        <v>7.4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68.88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143.30000000000001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75.790000000000006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123.21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78.2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395.75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165.81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2400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2023-02-13T23:34:11Z</dcterms:modified>
</cp:coreProperties>
</file>