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<sst xmlns="http://schemas.openxmlformats.org/spreadsheetml/2006/main" count="692" uniqueCount="366">
  <si>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</si>
  <si>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</si>
  <si>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</si>
  <si>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</si>
  <si>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</si>
  <si>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</si>
  <si>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</si>
  <si>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</si>
  <si>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</si>
  <si>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</si>
  <si>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</si>
  <si>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</si>
  <si>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</si>
  <si>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</si>
  <si>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</si>
  <si>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</si>
  <si>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</si>
  <si>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</si>
  <si>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</si>
  <si>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</si>
  <si>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</si>
  <si>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</si>
  <si>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</si>
  <si>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</si>
  <si>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</si>
  <si>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</si>
  <si>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</si>
  <si>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</si>
  <si>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</si>
  <si>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</si>
  <si>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</si>
  <si>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</si>
  <si>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</si>
  <si>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</si>
  <si>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</si>
  <si>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</si>
  <si>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</si>
  <si>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</si>
  <si>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</si>
  <si>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</si>
  <si>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</si>
  <si>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</si>
  <si>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</si>
  <si>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</si>
  <si>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</si>
  <si>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</si>
  <si>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</si>
  <si>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</si>
  <si>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</si>
  <si>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</si>
  <si>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</si>
  <si>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</si>
  <si>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</si>
  <si>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</si>
  <si>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</si>
  <si>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</si>
  <si>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</si>
  <si>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</si>
  <si>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</si>
  <si>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</si>
  <si>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</si>
  <si>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</si>
  <si>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</si>
  <si>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</si>
  <si>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</si>
  <si>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</si>
  <si>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</si>
  <si>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</si>
  <si>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</si>
  <si>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</si>
  <si>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</si>
  <si>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</si>
  <si>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</si>
  <si>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</si>
  <si>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</si>
  <si>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</si>
  <si>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</si>
  <si>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</si>
  <si>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</si>
  <si>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</si>
  <si>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</si>
  <si>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</si>
  <si>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</si>
  <si>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</si>
  <si>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</si>
  <si>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</si>
  <si>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</si>
  <si>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</si>
  <si>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</si>
  <si>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</si>
  <si>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</si>
  <si>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</si>
  <si>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</si>
  <si>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</si>
  <si>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</si>
  <si>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</si>
  <si>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</si>
  <si>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</si>
  <si>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</si>
  <si>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</si>
  <si>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</si>
  <si>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</si>
  <si>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</si>
  <si>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</si>
  <si>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</si>
  <si>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</si>
  <si>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</si>
  <si>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</si>
  <si>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</si>
  <si>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</si>
  <si>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</si>
  <si>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</si>
  <si>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</si>
  <si>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</si>
  <si>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</si>
  <si>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</si>
  <si>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</si>
  <si>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</si>
  <si>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</si>
  <si>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</si>
  <si>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</si>
  <si>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</si>
  <si>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</si>
  <si>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</si>
  <si>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</si>
  <si>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</si>
  <si>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</si>
  <si>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</si>
  <si>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</si>
  <si>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</si>
  <si>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</si>
  <si>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</si>
  <si>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</si>
  <si>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</si>
  <si>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</si>
  <si>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</si>
  <si>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</si>
  <si>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</si>
  <si>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</si>
  <si>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</si>
  <si>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</si>
  <si>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</si>
  <si>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</si>
  <si>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</si>
  <si>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</si>
  <si>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</si>
  <si>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</si>
  <si>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</si>
  <si>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</si>
  <si>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</si>
  <si>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</si>
  <si>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</si>
  <si>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</si>
  <si>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</si>
  <si>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</si>
  <si>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</si>
  <si>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</si>
  <si>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</si>
  <si>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</si>
  <si>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</si>
  <si>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</si>
  <si>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</si>
  <si>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</si>
  <si>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</si>
  <si>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</si>
  <si>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</si>
  <si>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</si>
  <si>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</si>
  <si>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</si>
  <si>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</si>
  <si>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</si>
  <si>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</si>
  <si>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</si>
  <si>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</si>
  <si>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</si>
  <si>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</si>
  <si>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</si>
  <si>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</si>
  <si>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</si>
  <si>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</si>
  <si>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</si>
  <si>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</si>
  <si>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</si>
  <si>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</si>
  <si>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</si>
  <si>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</si>
  <si>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</si>
  <si>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</si>
  <si>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</si>
  <si>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</si>
  <si>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</si>
  <si>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</si>
  <si>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</si>
  <si>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</si>
  <si>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</si>
  <si>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</si>
  <si>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</si>
  <si>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</si>
  <si>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</si>
  <si>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</si>
  <si>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</si>
  <si>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</si>
  <si>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</si>
  <si>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</si>
  <si>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</si>
  <si>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</si>
  <si>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</si>
  <si>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</si>
  <si>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</si>
  <si>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</si>
  <si>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</si>
  <si>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</si>
  <si>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</si>
  <si>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</si>
  <si>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</si>
  <si>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</si>
  <si>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</si>
  <si>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</si>
  <si>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</si>
  <si>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</si>
  <si>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</si>
  <si>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</si>
  <si>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</si>
  <si>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</si>
  <si>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</si>
  <si>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</si>
  <si>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</si>
  <si>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</si>
  <si>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</si>
  <si>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</si>
  <si>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</si>
  <si>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</si>
  <si>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</si>
  <si>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</si>
  <si>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</si>
  <si>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</si>
  <si>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</si>
  <si>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</si>
  <si>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</si>
  <si>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</si>
  <si>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</si>
  <si>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</si>
  <si>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</si>
  <si>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</si>
  <si>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</si>
  <si>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</si>
  <si>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</si>
  <si>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</si>
  <si>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</si>
  <si>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</si>
  <si>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</si>
  <si>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</si>
  <si>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</si>
  <si>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</si>
  <si>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</si>
  <si>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</si>
  <si>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</si>
  <si>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</si>
  <si>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</si>
  <si>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</si>
  <si>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</si>
  <si>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</si>
  <si>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</si>
  <si>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</si>
  <si>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</si>
  <si>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</si>
  <si>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</si>
  <si>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</si>
  <si>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</si>
  <si>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</si>
  <si>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</si>
  <si>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</si>
  <si>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</si>
  <si>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</si>
  <si>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</si>
  <si>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</si>
  <si>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</si>
  <si>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</si>
  <si>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식이섬유(g/일)</t>
    <phoneticPr fontId="1" type="noConversion"/>
  </si>
  <si>
    <t>충분섭취량</t>
    <phoneticPr fontId="1" type="noConversion"/>
  </si>
  <si>
    <t>적정비율(최대)</t>
    <phoneticPr fontId="1" type="noConversion"/>
  </si>
  <si>
    <t>비타민E</t>
    <phoneticPr fontId="1" type="noConversion"/>
  </si>
  <si>
    <t>티아민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</si>
  <si>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</si>
  <si>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</si>
  <si>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</si>
  <si>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</si>
  <si>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</si>
  <si>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</si>
  <si>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</si>
  <si>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</si>
  <si>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크롬</t>
    <phoneticPr fontId="1" type="noConversion"/>
  </si>
  <si>
    <t>n-3불포화</t>
    <phoneticPr fontId="1" type="noConversion"/>
  </si>
  <si>
    <t>비타민C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</si>
  <si>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</si>
  <si>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</si>
  <si>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</si>
  <si>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평균필요량</t>
    <phoneticPr fontId="1" type="noConversion"/>
  </si>
  <si>
    <t>섭취량</t>
    <phoneticPr fontId="1" type="noConversion"/>
  </si>
  <si>
    <t>비타민B6</t>
    <phoneticPr fontId="1" type="noConversion"/>
  </si>
  <si>
    <t>인</t>
    <phoneticPr fontId="1" type="noConversion"/>
  </si>
  <si>
    <t>적정비율(최소)</t>
    <phoneticPr fontId="1" type="noConversion"/>
  </si>
  <si>
    <t>니아신</t>
    <phoneticPr fontId="1" type="noConversion"/>
  </si>
  <si>
    <t>마그네슘</t>
    <phoneticPr fontId="1" type="noConversion"/>
  </si>
  <si>
    <t>요오드</t>
    <phoneticPr fontId="1" type="noConversion"/>
  </si>
  <si>
    <t>M</t>
  </si>
  <si>
    <t>에너지(kcal)</t>
    <phoneticPr fontId="1" type="noConversion"/>
  </si>
  <si>
    <t>불포화지방산</t>
    <phoneticPr fontId="1" type="noConversion"/>
  </si>
  <si>
    <t>n-6불포화</t>
    <phoneticPr fontId="1" type="noConversion"/>
  </si>
  <si>
    <t>비타민B12</t>
    <phoneticPr fontId="1" type="noConversion"/>
  </si>
  <si>
    <t>판토텐산</t>
    <phoneticPr fontId="1" type="noConversion"/>
  </si>
  <si>
    <t>미량 무기질</t>
    <phoneticPr fontId="1" type="noConversion"/>
  </si>
  <si>
    <t>구리</t>
    <phoneticPr fontId="1" type="noConversion"/>
  </si>
  <si>
    <t>(설문지 : FFQ 95문항 설문지, 사용자 : 임정빈, ID : H2300051)</t>
  </si>
  <si>
    <t>출력시각</t>
    <phoneticPr fontId="1" type="noConversion"/>
  </si>
  <si>
    <t>2023년 03월 28일 14:09:35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</si>
  <si>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</si>
  <si>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</si>
  <si>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</si>
  <si>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</si>
  <si>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</si>
  <si>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</si>
  <si>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</si>
  <si>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</si>
  <si>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</si>
  <si>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</si>
  <si>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</si>
  <si>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</si>
  <si>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</si>
  <si>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</si>
  <si>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</si>
  <si>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</si>
  <si>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비타민D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</si>
  <si>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</si>
  <si>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</si>
  <si>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</si>
  <si>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</si>
  <si>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</si>
  <si>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</si>
  <si>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</si>
  <si>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리보플라빈</t>
    <phoneticPr fontId="1" type="noConversion"/>
  </si>
  <si>
    <t>엽산</t>
    <phoneticPr fontId="1" type="noConversion"/>
  </si>
  <si>
    <t>비오틴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</si>
  <si>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</si>
  <si>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</si>
  <si>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</si>
  <si>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</si>
  <si>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</si>
  <si>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</si>
  <si>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</si>
  <si>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</si>
  <si>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</si>
  <si>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나트륨</t>
    <phoneticPr fontId="1" type="noConversion"/>
  </si>
  <si>
    <t>상한섭취량</t>
    <phoneticPr fontId="1" type="noConversion"/>
  </si>
  <si>
    <t>평균필요량</t>
    <phoneticPr fontId="1" type="noConversion"/>
  </si>
  <si>
    <t>충분섭취량</t>
    <phoneticPr fontId="1" type="noConversion"/>
  </si>
  <si>
    <t>불소</t>
    <phoneticPr fontId="1" type="noConversion"/>
  </si>
  <si>
    <t>망간</t>
    <phoneticPr fontId="1" type="noConversion"/>
  </si>
  <si>
    <t>몰리브덴</t>
    <phoneticPr fontId="1" type="noConversion"/>
  </si>
  <si>
    <t>섭취량</t>
    <phoneticPr fontId="1" type="noConversion"/>
  </si>
  <si>
    <t>상한섭취량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</si>
  <si>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</si>
  <si>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</si>
  <si>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</si>
  <si>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H2300051</t>
  </si>
  <si>
    <t>임정빈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</si>
</sst>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51.699550000000002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810464"/>
        <c:axId val="391503128"/>
      </c:barChart>
      <c:catAx>
        <c:axId val="5508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503128"/>
        <c:crosses val="autoZero"/>
        <c:auto val="1"/>
        <c:lblAlgn val="ctr"/>
        <c:lblOffset val="100"/>
        <c:noMultiLvlLbl val="0"/>
      </c:catAx>
      <c:valAx>
        <c:axId val="39150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81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1.2985814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280960"/>
        <c:axId val="569285272"/>
      </c:barChart>
      <c:catAx>
        <c:axId val="56928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285272"/>
        <c:crosses val="autoZero"/>
        <c:auto val="1"/>
        <c:lblAlgn val="ctr"/>
        <c:lblOffset val="100"/>
        <c:noMultiLvlLbl val="0"/>
      </c:catAx>
      <c:valAx>
        <c:axId val="56928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28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3.624657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279392"/>
        <c:axId val="569284488"/>
      </c:barChart>
      <c:catAx>
        <c:axId val="56927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284488"/>
        <c:crosses val="autoZero"/>
        <c:auto val="1"/>
        <c:lblAlgn val="ctr"/>
        <c:lblOffset val="100"/>
        <c:noMultiLvlLbl val="0"/>
      </c:catAx>
      <c:valAx>
        <c:axId val="56928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27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866.59450000000004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286056"/>
        <c:axId val="569285664"/>
      </c:barChart>
      <c:catAx>
        <c:axId val="56928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285664"/>
        <c:crosses val="autoZero"/>
        <c:auto val="1"/>
        <c:lblAlgn val="ctr"/>
        <c:lblOffset val="100"/>
        <c:noMultiLvlLbl val="0"/>
      </c:catAx>
      <c:valAx>
        <c:axId val="569285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28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2187.6345000000001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278608"/>
        <c:axId val="569281352"/>
      </c:barChart>
      <c:catAx>
        <c:axId val="56927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281352"/>
        <c:crosses val="autoZero"/>
        <c:auto val="1"/>
        <c:lblAlgn val="ctr"/>
        <c:lblOffset val="100"/>
        <c:noMultiLvlLbl val="0"/>
      </c:catAx>
      <c:valAx>
        <c:axId val="569281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27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43.772579999999998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279784"/>
        <c:axId val="569284880"/>
      </c:barChart>
      <c:catAx>
        <c:axId val="56927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284880"/>
        <c:crosses val="autoZero"/>
        <c:auto val="1"/>
        <c:lblAlgn val="ctr"/>
        <c:lblOffset val="100"/>
        <c:noMultiLvlLbl val="0"/>
      </c:catAx>
      <c:valAx>
        <c:axId val="56928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27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98.985290000000006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280176"/>
        <c:axId val="569283312"/>
      </c:barChart>
      <c:catAx>
        <c:axId val="56928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283312"/>
        <c:crosses val="autoZero"/>
        <c:auto val="1"/>
        <c:lblAlgn val="ctr"/>
        <c:lblOffset val="100"/>
        <c:noMultiLvlLbl val="0"/>
      </c:catAx>
      <c:valAx>
        <c:axId val="56928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28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8.4968470000000007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060352"/>
        <c:axId val="557060744"/>
      </c:barChart>
      <c:catAx>
        <c:axId val="55706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060744"/>
        <c:crosses val="autoZero"/>
        <c:auto val="1"/>
        <c:lblAlgn val="ctr"/>
        <c:lblOffset val="100"/>
        <c:noMultiLvlLbl val="0"/>
      </c:catAx>
      <c:valAx>
        <c:axId val="557060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06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529.24426000000005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056432"/>
        <c:axId val="557061136"/>
      </c:barChart>
      <c:catAx>
        <c:axId val="55705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061136"/>
        <c:crosses val="autoZero"/>
        <c:auto val="1"/>
        <c:lblAlgn val="ctr"/>
        <c:lblOffset val="100"/>
        <c:noMultiLvlLbl val="0"/>
      </c:catAx>
      <c:valAx>
        <c:axId val="5570611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05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6.3304859999999998E-3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055648"/>
        <c:axId val="557054080"/>
      </c:barChart>
      <c:catAx>
        <c:axId val="55705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054080"/>
        <c:crosses val="autoZero"/>
        <c:auto val="1"/>
        <c:lblAlgn val="ctr"/>
        <c:lblOffset val="100"/>
        <c:noMultiLvlLbl val="0"/>
      </c:catAx>
      <c:valAx>
        <c:axId val="557054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05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2.5977511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056824"/>
        <c:axId val="557059568"/>
      </c:barChart>
      <c:catAx>
        <c:axId val="55705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059568"/>
        <c:crosses val="autoZero"/>
        <c:auto val="1"/>
        <c:lblAlgn val="ctr"/>
        <c:lblOffset val="100"/>
        <c:noMultiLvlLbl val="0"/>
      </c:catAx>
      <c:valAx>
        <c:axId val="557059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05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16.56024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1505480"/>
        <c:axId val="391506264"/>
      </c:barChart>
      <c:catAx>
        <c:axId val="39150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506264"/>
        <c:crosses val="autoZero"/>
        <c:auto val="1"/>
        <c:lblAlgn val="ctr"/>
        <c:lblOffset val="100"/>
        <c:noMultiLvlLbl val="0"/>
      </c:catAx>
      <c:valAx>
        <c:axId val="391506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150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185.00491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054864"/>
        <c:axId val="557057216"/>
      </c:barChart>
      <c:catAx>
        <c:axId val="55705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057216"/>
        <c:crosses val="autoZero"/>
        <c:auto val="1"/>
        <c:lblAlgn val="ctr"/>
        <c:lblOffset val="100"/>
        <c:noMultiLvlLbl val="0"/>
      </c:catAx>
      <c:valAx>
        <c:axId val="55705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05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60.892864000000003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054472"/>
        <c:axId val="557055256"/>
      </c:barChart>
      <c:catAx>
        <c:axId val="557054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055256"/>
        <c:crosses val="autoZero"/>
        <c:auto val="1"/>
        <c:lblAlgn val="ctr"/>
        <c:lblOffset val="100"/>
        <c:noMultiLvlLbl val="0"/>
      </c:catAx>
      <c:valAx>
        <c:axId val="557055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05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9.5969999999999995</c:v>
                </c:pt>
                <c:pt idx="1">
                  <c:v>10.467000000000001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7059176"/>
        <c:axId val="557059960"/>
      </c:barChart>
      <c:catAx>
        <c:axId val="557059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059960"/>
        <c:crosses val="autoZero"/>
        <c:auto val="1"/>
        <c:lblAlgn val="ctr"/>
        <c:lblOffset val="100"/>
        <c:noMultiLvlLbl val="0"/>
      </c:catAx>
      <c:valAx>
        <c:axId val="557059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05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7.9747070000000004</c:v>
                </c:pt>
                <c:pt idx="1">
                  <c:v>10.311647000000001</c:v>
                </c:pt>
                <c:pt idx="2">
                  <c:v>7.9969143999999996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463.03399999999999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940624"/>
        <c:axId val="556941016"/>
      </c:barChart>
      <c:catAx>
        <c:axId val="55694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941016"/>
        <c:crosses val="autoZero"/>
        <c:auto val="1"/>
        <c:lblAlgn val="ctr"/>
        <c:lblOffset val="100"/>
        <c:noMultiLvlLbl val="0"/>
      </c:catAx>
      <c:valAx>
        <c:axId val="556941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94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9.8534699999999997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946896"/>
        <c:axId val="556941408"/>
      </c:barChart>
      <c:catAx>
        <c:axId val="55694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941408"/>
        <c:crosses val="autoZero"/>
        <c:auto val="1"/>
        <c:lblAlgn val="ctr"/>
        <c:lblOffset val="100"/>
        <c:noMultiLvlLbl val="0"/>
      </c:catAx>
      <c:valAx>
        <c:axId val="55694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94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71.497</c:v>
                </c:pt>
                <c:pt idx="1">
                  <c:v>8.8140000000000001</c:v>
                </c:pt>
                <c:pt idx="2">
                  <c:v>19.689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6946112"/>
        <c:axId val="556942192"/>
      </c:barChart>
      <c:catAx>
        <c:axId val="55694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942192"/>
        <c:crosses val="autoZero"/>
        <c:auto val="1"/>
        <c:lblAlgn val="ctr"/>
        <c:lblOffset val="100"/>
        <c:noMultiLvlLbl val="0"/>
      </c:catAx>
      <c:valAx>
        <c:axId val="556942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94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1169.3765000000001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942976"/>
        <c:axId val="556946504"/>
      </c:barChart>
      <c:catAx>
        <c:axId val="55694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946504"/>
        <c:crosses val="autoZero"/>
        <c:auto val="1"/>
        <c:lblAlgn val="ctr"/>
        <c:lblOffset val="100"/>
        <c:noMultiLvlLbl val="0"/>
      </c:catAx>
      <c:valAx>
        <c:axId val="556946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94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123.57404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947288"/>
        <c:axId val="556943368"/>
      </c:barChart>
      <c:catAx>
        <c:axId val="55694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943368"/>
        <c:crosses val="autoZero"/>
        <c:auto val="1"/>
        <c:lblAlgn val="ctr"/>
        <c:lblOffset val="100"/>
        <c:noMultiLvlLbl val="0"/>
      </c:catAx>
      <c:valAx>
        <c:axId val="556943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94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320.42953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944544"/>
        <c:axId val="556944936"/>
      </c:barChart>
      <c:catAx>
        <c:axId val="55694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944936"/>
        <c:crosses val="autoZero"/>
        <c:auto val="1"/>
        <c:lblAlgn val="ctr"/>
        <c:lblOffset val="100"/>
        <c:noMultiLvlLbl val="0"/>
      </c:catAx>
      <c:valAx>
        <c:axId val="556944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94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2.8658252000000002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060472"/>
        <c:axId val="566056944"/>
      </c:barChart>
      <c:catAx>
        <c:axId val="56606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56944"/>
        <c:crosses val="autoZero"/>
        <c:auto val="1"/>
        <c:lblAlgn val="ctr"/>
        <c:lblOffset val="100"/>
        <c:noMultiLvlLbl val="0"/>
      </c:catAx>
      <c:valAx>
        <c:axId val="56605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6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3381.0956999999999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232272"/>
        <c:axId val="558229136"/>
      </c:barChart>
      <c:catAx>
        <c:axId val="55823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229136"/>
        <c:crosses val="autoZero"/>
        <c:auto val="1"/>
        <c:lblAlgn val="ctr"/>
        <c:lblOffset val="100"/>
        <c:noMultiLvlLbl val="0"/>
      </c:catAx>
      <c:valAx>
        <c:axId val="558229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23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10.626833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231880"/>
        <c:axId val="558229920"/>
      </c:barChart>
      <c:catAx>
        <c:axId val="55823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229920"/>
        <c:crosses val="autoZero"/>
        <c:auto val="1"/>
        <c:lblAlgn val="ctr"/>
        <c:lblOffset val="100"/>
        <c:noMultiLvlLbl val="0"/>
      </c:catAx>
      <c:valAx>
        <c:axId val="558229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23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1.5555673999999999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230312"/>
        <c:axId val="558233448"/>
      </c:barChart>
      <c:catAx>
        <c:axId val="55823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233448"/>
        <c:crosses val="autoZero"/>
        <c:auto val="1"/>
        <c:lblAlgn val="ctr"/>
        <c:lblOffset val="100"/>
        <c:noMultiLvlLbl val="0"/>
      </c:catAx>
      <c:valAx>
        <c:axId val="55823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23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130.10471999999999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056160"/>
        <c:axId val="566060864"/>
      </c:barChart>
      <c:catAx>
        <c:axId val="56605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60864"/>
        <c:crosses val="autoZero"/>
        <c:auto val="1"/>
        <c:lblAlgn val="ctr"/>
        <c:lblOffset val="100"/>
        <c:noMultiLvlLbl val="0"/>
      </c:catAx>
      <c:valAx>
        <c:axId val="56606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5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0.79175293000000002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058120"/>
        <c:axId val="566058904"/>
      </c:barChart>
      <c:catAx>
        <c:axId val="56605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58904"/>
        <c:crosses val="autoZero"/>
        <c:auto val="1"/>
        <c:lblAlgn val="ctr"/>
        <c:lblOffset val="100"/>
        <c:noMultiLvlLbl val="0"/>
      </c:catAx>
      <c:valAx>
        <c:axId val="566058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5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12.4424305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059688"/>
        <c:axId val="566057336"/>
      </c:barChart>
      <c:catAx>
        <c:axId val="56605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57336"/>
        <c:crosses val="autoZero"/>
        <c:auto val="1"/>
        <c:lblAlgn val="ctr"/>
        <c:lblOffset val="100"/>
        <c:noMultiLvlLbl val="0"/>
      </c:catAx>
      <c:valAx>
        <c:axId val="566057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5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1.5555673999999999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058512"/>
        <c:axId val="566059296"/>
      </c:barChart>
      <c:catAx>
        <c:axId val="56605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59296"/>
        <c:crosses val="autoZero"/>
        <c:auto val="1"/>
        <c:lblAlgn val="ctr"/>
        <c:lblOffset val="100"/>
        <c:noMultiLvlLbl val="0"/>
      </c:catAx>
      <c:valAx>
        <c:axId val="56605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5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350.49713000000003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054984"/>
        <c:axId val="566060080"/>
      </c:barChart>
      <c:catAx>
        <c:axId val="56605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060080"/>
        <c:crosses val="autoZero"/>
        <c:auto val="1"/>
        <c:lblAlgn val="ctr"/>
        <c:lblOffset val="100"/>
        <c:noMultiLvlLbl val="0"/>
      </c:catAx>
      <c:valAx>
        <c:axId val="56606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5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7.8028811999999999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062432"/>
        <c:axId val="569283704"/>
      </c:barChart>
      <c:catAx>
        <c:axId val="56606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283704"/>
        <c:crosses val="autoZero"/>
        <c:auto val="1"/>
        <c:lblAlgn val="ctr"/>
        <c:lblOffset val="100"/>
        <c:noMultiLvlLbl val="0"/>
      </c:catAx>
      <c:valAx>
        <c:axId val="569283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06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임정빈, ID : H2300051)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03월 28일 14:09:35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1169.3765000000001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51.699550000000002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16.56024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71.497</v>
      </c>
      <c r="G8" s="59">
        <f>'DRIs DATA 입력'!G8</f>
        <v>8.8140000000000001</v>
      </c>
      <c r="H8" s="59">
        <f>'DRIs DATA 입력'!H8</f>
        <v>19.689</v>
      </c>
      <c r="I8" s="46"/>
      <c r="J8" s="59" t="s">
        <v>215</v>
      </c>
      <c r="K8" s="59">
        <f>'DRIs DATA 입력'!K8</f>
        <v>9.5969999999999995</v>
      </c>
      <c r="L8" s="59">
        <f>'DRIs DATA 입력'!L8</f>
        <v>10.467000000000001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463.03399999999999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9.8534699999999997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2.8658252000000002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130.10471999999999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123.57404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1.1881082999999999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0.79175293000000002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12.4424305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1.5555673999999999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350.49713000000003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7.8028811999999999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1.2985814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3.624657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320.42953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866.59450000000004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3381.0956999999999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2187.6345000000001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43.772579999999998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98.985290000000006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10.626833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8.4968470000000007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529.24426000000005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6.3304859999999998E-3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2.5977511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185.00491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60.892864000000003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48" sqref="K4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284</v>
      </c>
      <c r="B1" s="61" t="s">
        <v>313</v>
      </c>
      <c r="G1" s="62" t="s">
        <v>314</v>
      </c>
      <c r="H1" s="61" t="s">
        <v>315</v>
      </c>
    </row>
    <row r="3" spans="1:27" x14ac:dyDescent="0.3">
      <c r="A3" s="71" t="s">
        <v>316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317</v>
      </c>
      <c r="B4" s="69"/>
      <c r="C4" s="69"/>
      <c r="E4" s="66" t="s">
        <v>318</v>
      </c>
      <c r="F4" s="67"/>
      <c r="G4" s="67"/>
      <c r="H4" s="68"/>
      <c r="J4" s="66" t="s">
        <v>307</v>
      </c>
      <c r="K4" s="67"/>
      <c r="L4" s="68"/>
      <c r="N4" s="69" t="s">
        <v>319</v>
      </c>
      <c r="O4" s="69"/>
      <c r="P4" s="69"/>
      <c r="Q4" s="69"/>
      <c r="R4" s="69"/>
      <c r="S4" s="69"/>
      <c r="U4" s="69" t="s">
        <v>320</v>
      </c>
      <c r="V4" s="69"/>
      <c r="W4" s="69"/>
      <c r="X4" s="69"/>
      <c r="Y4" s="69"/>
      <c r="Z4" s="69"/>
    </row>
    <row r="5" spans="1:27" x14ac:dyDescent="0.3">
      <c r="A5" s="65"/>
      <c r="B5" s="65" t="s">
        <v>321</v>
      </c>
      <c r="C5" s="65" t="s">
        <v>298</v>
      </c>
      <c r="E5" s="65"/>
      <c r="F5" s="65" t="s">
        <v>322</v>
      </c>
      <c r="G5" s="65" t="s">
        <v>323</v>
      </c>
      <c r="H5" s="65" t="s">
        <v>324</v>
      </c>
      <c r="J5" s="65"/>
      <c r="K5" s="65" t="s">
        <v>292</v>
      </c>
      <c r="L5" s="65" t="s">
        <v>308</v>
      </c>
      <c r="N5" s="65"/>
      <c r="O5" s="65" t="s">
        <v>325</v>
      </c>
      <c r="P5" s="65" t="s">
        <v>277</v>
      </c>
      <c r="Q5" s="65" t="s">
        <v>279</v>
      </c>
      <c r="R5" s="65" t="s">
        <v>285</v>
      </c>
      <c r="S5" s="65" t="s">
        <v>298</v>
      </c>
      <c r="U5" s="65"/>
      <c r="V5" s="65" t="s">
        <v>297</v>
      </c>
      <c r="W5" s="65" t="s">
        <v>277</v>
      </c>
      <c r="X5" s="65" t="s">
        <v>326</v>
      </c>
      <c r="Y5" s="65" t="s">
        <v>285</v>
      </c>
      <c r="Z5" s="65" t="s">
        <v>298</v>
      </c>
    </row>
    <row r="6" spans="1:27" x14ac:dyDescent="0.3">
      <c r="A6" s="65" t="s">
        <v>306</v>
      </c>
      <c r="B6" s="65">
        <v>2000</v>
      </c>
      <c r="C6" s="65">
        <v>1169.3765000000001</v>
      </c>
      <c r="E6" s="65" t="s">
        <v>327</v>
      </c>
      <c r="F6" s="65">
        <v>55</v>
      </c>
      <c r="G6" s="65">
        <v>15</v>
      </c>
      <c r="H6" s="65">
        <v>7</v>
      </c>
      <c r="J6" s="65" t="s">
        <v>301</v>
      </c>
      <c r="K6" s="65">
        <v>0.1</v>
      </c>
      <c r="L6" s="65">
        <v>4</v>
      </c>
      <c r="N6" s="65" t="s">
        <v>328</v>
      </c>
      <c r="O6" s="65">
        <v>45</v>
      </c>
      <c r="P6" s="65">
        <v>55</v>
      </c>
      <c r="Q6" s="65">
        <v>0</v>
      </c>
      <c r="R6" s="65">
        <v>0</v>
      </c>
      <c r="S6" s="65">
        <v>51.699550000000002</v>
      </c>
      <c r="U6" s="65" t="s">
        <v>278</v>
      </c>
      <c r="V6" s="65">
        <v>0</v>
      </c>
      <c r="W6" s="65">
        <v>0</v>
      </c>
      <c r="X6" s="65">
        <v>25</v>
      </c>
      <c r="Y6" s="65">
        <v>0</v>
      </c>
      <c r="Z6" s="65">
        <v>16.56024</v>
      </c>
    </row>
    <row r="7" spans="1:27" x14ac:dyDescent="0.3">
      <c r="E7" s="65" t="s">
        <v>280</v>
      </c>
      <c r="F7" s="65">
        <v>65</v>
      </c>
      <c r="G7" s="65">
        <v>30</v>
      </c>
      <c r="H7" s="65">
        <v>20</v>
      </c>
      <c r="J7" s="65" t="s">
        <v>329</v>
      </c>
      <c r="K7" s="65">
        <v>1</v>
      </c>
      <c r="L7" s="65">
        <v>10</v>
      </c>
    </row>
    <row r="8" spans="1:27" x14ac:dyDescent="0.3">
      <c r="E8" s="65" t="s">
        <v>330</v>
      </c>
      <c r="F8" s="65">
        <v>71.497</v>
      </c>
      <c r="G8" s="65">
        <v>8.8140000000000001</v>
      </c>
      <c r="H8" s="65">
        <v>19.689</v>
      </c>
      <c r="J8" s="65" t="s">
        <v>286</v>
      </c>
      <c r="K8" s="65">
        <v>9.5969999999999995</v>
      </c>
      <c r="L8" s="65">
        <v>10.467000000000001</v>
      </c>
    </row>
    <row r="13" spans="1:27" x14ac:dyDescent="0.3">
      <c r="A13" s="70" t="s">
        <v>287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331</v>
      </c>
      <c r="B14" s="69"/>
      <c r="C14" s="69"/>
      <c r="D14" s="69"/>
      <c r="E14" s="69"/>
      <c r="F14" s="69"/>
      <c r="H14" s="69" t="s">
        <v>281</v>
      </c>
      <c r="I14" s="69"/>
      <c r="J14" s="69"/>
      <c r="K14" s="69"/>
      <c r="L14" s="69"/>
      <c r="M14" s="69"/>
      <c r="O14" s="69" t="s">
        <v>332</v>
      </c>
      <c r="P14" s="69"/>
      <c r="Q14" s="69"/>
      <c r="R14" s="69"/>
      <c r="S14" s="69"/>
      <c r="T14" s="69"/>
      <c r="V14" s="69" t="s">
        <v>288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297</v>
      </c>
      <c r="C15" s="65" t="s">
        <v>277</v>
      </c>
      <c r="D15" s="65" t="s">
        <v>279</v>
      </c>
      <c r="E15" s="65" t="s">
        <v>333</v>
      </c>
      <c r="F15" s="65" t="s">
        <v>334</v>
      </c>
      <c r="H15" s="65"/>
      <c r="I15" s="65" t="s">
        <v>297</v>
      </c>
      <c r="J15" s="65" t="s">
        <v>335</v>
      </c>
      <c r="K15" s="65" t="s">
        <v>279</v>
      </c>
      <c r="L15" s="65" t="s">
        <v>285</v>
      </c>
      <c r="M15" s="65" t="s">
        <v>298</v>
      </c>
      <c r="O15" s="65"/>
      <c r="P15" s="65" t="s">
        <v>297</v>
      </c>
      <c r="Q15" s="65" t="s">
        <v>335</v>
      </c>
      <c r="R15" s="65" t="s">
        <v>279</v>
      </c>
      <c r="S15" s="65" t="s">
        <v>285</v>
      </c>
      <c r="T15" s="65" t="s">
        <v>336</v>
      </c>
      <c r="V15" s="65"/>
      <c r="W15" s="65" t="s">
        <v>297</v>
      </c>
      <c r="X15" s="65" t="s">
        <v>337</v>
      </c>
      <c r="Y15" s="65" t="s">
        <v>338</v>
      </c>
      <c r="Z15" s="65" t="s">
        <v>339</v>
      </c>
      <c r="AA15" s="65" t="s">
        <v>298</v>
      </c>
    </row>
    <row r="16" spans="1:27" x14ac:dyDescent="0.3">
      <c r="A16" s="65" t="s">
        <v>289</v>
      </c>
      <c r="B16" s="65">
        <v>500</v>
      </c>
      <c r="C16" s="65">
        <v>700</v>
      </c>
      <c r="D16" s="65">
        <v>0</v>
      </c>
      <c r="E16" s="65">
        <v>3000</v>
      </c>
      <c r="F16" s="65">
        <v>463.03399999999999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9.8534699999999997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2.8658252000000002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130.10471999999999</v>
      </c>
    </row>
    <row r="23" spans="1:62" x14ac:dyDescent="0.3">
      <c r="A23" s="70" t="s">
        <v>290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293</v>
      </c>
      <c r="B24" s="69"/>
      <c r="C24" s="69"/>
      <c r="D24" s="69"/>
      <c r="E24" s="69"/>
      <c r="F24" s="69"/>
      <c r="H24" s="69" t="s">
        <v>282</v>
      </c>
      <c r="I24" s="69"/>
      <c r="J24" s="69"/>
      <c r="K24" s="69"/>
      <c r="L24" s="69"/>
      <c r="M24" s="69"/>
      <c r="O24" s="69" t="s">
        <v>340</v>
      </c>
      <c r="P24" s="69"/>
      <c r="Q24" s="69"/>
      <c r="R24" s="69"/>
      <c r="S24" s="69"/>
      <c r="T24" s="69"/>
      <c r="V24" s="69" t="s">
        <v>302</v>
      </c>
      <c r="W24" s="69"/>
      <c r="X24" s="69"/>
      <c r="Y24" s="69"/>
      <c r="Z24" s="69"/>
      <c r="AA24" s="69"/>
      <c r="AC24" s="69" t="s">
        <v>299</v>
      </c>
      <c r="AD24" s="69"/>
      <c r="AE24" s="69"/>
      <c r="AF24" s="69"/>
      <c r="AG24" s="69"/>
      <c r="AH24" s="69"/>
      <c r="AJ24" s="69" t="s">
        <v>341</v>
      </c>
      <c r="AK24" s="69"/>
      <c r="AL24" s="69"/>
      <c r="AM24" s="69"/>
      <c r="AN24" s="69"/>
      <c r="AO24" s="69"/>
      <c r="AQ24" s="69" t="s">
        <v>309</v>
      </c>
      <c r="AR24" s="69"/>
      <c r="AS24" s="69"/>
      <c r="AT24" s="69"/>
      <c r="AU24" s="69"/>
      <c r="AV24" s="69"/>
      <c r="AX24" s="69" t="s">
        <v>310</v>
      </c>
      <c r="AY24" s="69"/>
      <c r="AZ24" s="69"/>
      <c r="BA24" s="69"/>
      <c r="BB24" s="69"/>
      <c r="BC24" s="69"/>
      <c r="BE24" s="69" t="s">
        <v>342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297</v>
      </c>
      <c r="C25" s="65" t="s">
        <v>277</v>
      </c>
      <c r="D25" s="65" t="s">
        <v>326</v>
      </c>
      <c r="E25" s="65" t="s">
        <v>285</v>
      </c>
      <c r="F25" s="65" t="s">
        <v>298</v>
      </c>
      <c r="H25" s="65"/>
      <c r="I25" s="65" t="s">
        <v>297</v>
      </c>
      <c r="J25" s="65" t="s">
        <v>343</v>
      </c>
      <c r="K25" s="65" t="s">
        <v>279</v>
      </c>
      <c r="L25" s="65" t="s">
        <v>344</v>
      </c>
      <c r="M25" s="65" t="s">
        <v>345</v>
      </c>
      <c r="O25" s="65"/>
      <c r="P25" s="65" t="s">
        <v>346</v>
      </c>
      <c r="Q25" s="65" t="s">
        <v>277</v>
      </c>
      <c r="R25" s="65" t="s">
        <v>279</v>
      </c>
      <c r="S25" s="65" t="s">
        <v>285</v>
      </c>
      <c r="T25" s="65" t="s">
        <v>298</v>
      </c>
      <c r="V25" s="65"/>
      <c r="W25" s="65" t="s">
        <v>297</v>
      </c>
      <c r="X25" s="65" t="s">
        <v>277</v>
      </c>
      <c r="Y25" s="65" t="s">
        <v>279</v>
      </c>
      <c r="Z25" s="65" t="s">
        <v>333</v>
      </c>
      <c r="AA25" s="65" t="s">
        <v>298</v>
      </c>
      <c r="AC25" s="65"/>
      <c r="AD25" s="65" t="s">
        <v>347</v>
      </c>
      <c r="AE25" s="65" t="s">
        <v>343</v>
      </c>
      <c r="AF25" s="65" t="s">
        <v>326</v>
      </c>
      <c r="AG25" s="65" t="s">
        <v>285</v>
      </c>
      <c r="AH25" s="65" t="s">
        <v>298</v>
      </c>
      <c r="AJ25" s="65"/>
      <c r="AK25" s="65" t="s">
        <v>297</v>
      </c>
      <c r="AL25" s="65" t="s">
        <v>277</v>
      </c>
      <c r="AM25" s="65" t="s">
        <v>279</v>
      </c>
      <c r="AN25" s="65" t="s">
        <v>285</v>
      </c>
      <c r="AO25" s="65" t="s">
        <v>298</v>
      </c>
      <c r="AQ25" s="65"/>
      <c r="AR25" s="65" t="s">
        <v>346</v>
      </c>
      <c r="AS25" s="65" t="s">
        <v>277</v>
      </c>
      <c r="AT25" s="65" t="s">
        <v>338</v>
      </c>
      <c r="AU25" s="65" t="s">
        <v>339</v>
      </c>
      <c r="AV25" s="65" t="s">
        <v>298</v>
      </c>
      <c r="AX25" s="65"/>
      <c r="AY25" s="65" t="s">
        <v>346</v>
      </c>
      <c r="AZ25" s="65" t="s">
        <v>348</v>
      </c>
      <c r="BA25" s="65" t="s">
        <v>279</v>
      </c>
      <c r="BB25" s="65" t="s">
        <v>333</v>
      </c>
      <c r="BC25" s="65" t="s">
        <v>349</v>
      </c>
      <c r="BE25" s="65"/>
      <c r="BF25" s="65" t="s">
        <v>325</v>
      </c>
      <c r="BG25" s="65" t="s">
        <v>337</v>
      </c>
      <c r="BH25" s="65" t="s">
        <v>279</v>
      </c>
      <c r="BI25" s="65" t="s">
        <v>339</v>
      </c>
      <c r="BJ25" s="65" t="s">
        <v>298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123.57404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1.1881082999999999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0.79175293000000002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12.4424305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1.5555673999999999</v>
      </c>
      <c r="AJ26" s="65" t="s">
        <v>350</v>
      </c>
      <c r="AK26" s="65">
        <v>320</v>
      </c>
      <c r="AL26" s="65">
        <v>400</v>
      </c>
      <c r="AM26" s="65">
        <v>0</v>
      </c>
      <c r="AN26" s="65">
        <v>1000</v>
      </c>
      <c r="AO26" s="65">
        <v>350.49713000000003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7.8028811999999999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1.2985814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3.624657</v>
      </c>
    </row>
    <row r="33" spans="1:68" x14ac:dyDescent="0.3">
      <c r="A33" s="70" t="s">
        <v>351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300</v>
      </c>
      <c r="I34" s="69"/>
      <c r="J34" s="69"/>
      <c r="K34" s="69"/>
      <c r="L34" s="69"/>
      <c r="M34" s="69"/>
      <c r="O34" s="69" t="s">
        <v>352</v>
      </c>
      <c r="P34" s="69"/>
      <c r="Q34" s="69"/>
      <c r="R34" s="69"/>
      <c r="S34" s="69"/>
      <c r="T34" s="69"/>
      <c r="V34" s="69" t="s">
        <v>294</v>
      </c>
      <c r="W34" s="69"/>
      <c r="X34" s="69"/>
      <c r="Y34" s="69"/>
      <c r="Z34" s="69"/>
      <c r="AA34" s="69"/>
      <c r="AC34" s="69" t="s">
        <v>295</v>
      </c>
      <c r="AD34" s="69"/>
      <c r="AE34" s="69"/>
      <c r="AF34" s="69"/>
      <c r="AG34" s="69"/>
      <c r="AH34" s="69"/>
      <c r="AJ34" s="69" t="s">
        <v>303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297</v>
      </c>
      <c r="C35" s="65" t="s">
        <v>337</v>
      </c>
      <c r="D35" s="65" t="s">
        <v>338</v>
      </c>
      <c r="E35" s="65" t="s">
        <v>353</v>
      </c>
      <c r="F35" s="65" t="s">
        <v>349</v>
      </c>
      <c r="H35" s="65"/>
      <c r="I35" s="65" t="s">
        <v>354</v>
      </c>
      <c r="J35" s="65" t="s">
        <v>277</v>
      </c>
      <c r="K35" s="65" t="s">
        <v>326</v>
      </c>
      <c r="L35" s="65" t="s">
        <v>285</v>
      </c>
      <c r="M35" s="65" t="s">
        <v>298</v>
      </c>
      <c r="O35" s="65"/>
      <c r="P35" s="65" t="s">
        <v>297</v>
      </c>
      <c r="Q35" s="65" t="s">
        <v>277</v>
      </c>
      <c r="R35" s="65" t="s">
        <v>279</v>
      </c>
      <c r="S35" s="65" t="s">
        <v>333</v>
      </c>
      <c r="T35" s="65" t="s">
        <v>298</v>
      </c>
      <c r="V35" s="65"/>
      <c r="W35" s="65" t="s">
        <v>297</v>
      </c>
      <c r="X35" s="65" t="s">
        <v>343</v>
      </c>
      <c r="Y35" s="65" t="s">
        <v>279</v>
      </c>
      <c r="Z35" s="65" t="s">
        <v>285</v>
      </c>
      <c r="AA35" s="65" t="s">
        <v>298</v>
      </c>
      <c r="AC35" s="65"/>
      <c r="AD35" s="65" t="s">
        <v>297</v>
      </c>
      <c r="AE35" s="65" t="s">
        <v>277</v>
      </c>
      <c r="AF35" s="65" t="s">
        <v>355</v>
      </c>
      <c r="AG35" s="65" t="s">
        <v>285</v>
      </c>
      <c r="AH35" s="65" t="s">
        <v>298</v>
      </c>
      <c r="AJ35" s="65"/>
      <c r="AK35" s="65" t="s">
        <v>346</v>
      </c>
      <c r="AL35" s="65" t="s">
        <v>277</v>
      </c>
      <c r="AM35" s="65" t="s">
        <v>326</v>
      </c>
      <c r="AN35" s="65" t="s">
        <v>333</v>
      </c>
      <c r="AO35" s="65" t="s">
        <v>336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320.42953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866.59450000000004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3381.0956999999999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2187.6345000000001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43.772579999999998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98.985290000000006</v>
      </c>
    </row>
    <row r="43" spans="1:68" x14ac:dyDescent="0.3">
      <c r="A43" s="70" t="s">
        <v>311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296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312</v>
      </c>
      <c r="P44" s="69"/>
      <c r="Q44" s="69"/>
      <c r="R44" s="69"/>
      <c r="S44" s="69"/>
      <c r="T44" s="69"/>
      <c r="V44" s="69" t="s">
        <v>356</v>
      </c>
      <c r="W44" s="69"/>
      <c r="X44" s="69"/>
      <c r="Y44" s="69"/>
      <c r="Z44" s="69"/>
      <c r="AA44" s="69"/>
      <c r="AC44" s="69" t="s">
        <v>357</v>
      </c>
      <c r="AD44" s="69"/>
      <c r="AE44" s="69"/>
      <c r="AF44" s="69"/>
      <c r="AG44" s="69"/>
      <c r="AH44" s="69"/>
      <c r="AJ44" s="69" t="s">
        <v>304</v>
      </c>
      <c r="AK44" s="69"/>
      <c r="AL44" s="69"/>
      <c r="AM44" s="69"/>
      <c r="AN44" s="69"/>
      <c r="AO44" s="69"/>
      <c r="AQ44" s="69" t="s">
        <v>283</v>
      </c>
      <c r="AR44" s="69"/>
      <c r="AS44" s="69"/>
      <c r="AT44" s="69"/>
      <c r="AU44" s="69"/>
      <c r="AV44" s="69"/>
      <c r="AX44" s="69" t="s">
        <v>358</v>
      </c>
      <c r="AY44" s="69"/>
      <c r="AZ44" s="69"/>
      <c r="BA44" s="69"/>
      <c r="BB44" s="69"/>
      <c r="BC44" s="69"/>
      <c r="BE44" s="69" t="s">
        <v>291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297</v>
      </c>
      <c r="C45" s="65" t="s">
        <v>343</v>
      </c>
      <c r="D45" s="65" t="s">
        <v>279</v>
      </c>
      <c r="E45" s="65" t="s">
        <v>339</v>
      </c>
      <c r="F45" s="65" t="s">
        <v>298</v>
      </c>
      <c r="H45" s="65"/>
      <c r="I45" s="65" t="s">
        <v>297</v>
      </c>
      <c r="J45" s="65" t="s">
        <v>277</v>
      </c>
      <c r="K45" s="65" t="s">
        <v>326</v>
      </c>
      <c r="L45" s="65" t="s">
        <v>333</v>
      </c>
      <c r="M45" s="65" t="s">
        <v>336</v>
      </c>
      <c r="O45" s="65"/>
      <c r="P45" s="65" t="s">
        <v>297</v>
      </c>
      <c r="Q45" s="65" t="s">
        <v>277</v>
      </c>
      <c r="R45" s="65" t="s">
        <v>279</v>
      </c>
      <c r="S45" s="65" t="s">
        <v>285</v>
      </c>
      <c r="T45" s="65" t="s">
        <v>336</v>
      </c>
      <c r="V45" s="65"/>
      <c r="W45" s="65" t="s">
        <v>297</v>
      </c>
      <c r="X45" s="65" t="s">
        <v>343</v>
      </c>
      <c r="Y45" s="65" t="s">
        <v>279</v>
      </c>
      <c r="Z45" s="65" t="s">
        <v>285</v>
      </c>
      <c r="AA45" s="65" t="s">
        <v>336</v>
      </c>
      <c r="AC45" s="65"/>
      <c r="AD45" s="65" t="s">
        <v>297</v>
      </c>
      <c r="AE45" s="65" t="s">
        <v>277</v>
      </c>
      <c r="AF45" s="65" t="s">
        <v>338</v>
      </c>
      <c r="AG45" s="65" t="s">
        <v>285</v>
      </c>
      <c r="AH45" s="65" t="s">
        <v>336</v>
      </c>
      <c r="AJ45" s="65"/>
      <c r="AK45" s="65" t="s">
        <v>297</v>
      </c>
      <c r="AL45" s="65" t="s">
        <v>277</v>
      </c>
      <c r="AM45" s="65" t="s">
        <v>279</v>
      </c>
      <c r="AN45" s="65" t="s">
        <v>333</v>
      </c>
      <c r="AO45" s="65" t="s">
        <v>359</v>
      </c>
      <c r="AQ45" s="65"/>
      <c r="AR45" s="65" t="s">
        <v>297</v>
      </c>
      <c r="AS45" s="65" t="s">
        <v>337</v>
      </c>
      <c r="AT45" s="65" t="s">
        <v>279</v>
      </c>
      <c r="AU45" s="65" t="s">
        <v>360</v>
      </c>
      <c r="AV45" s="65" t="s">
        <v>298</v>
      </c>
      <c r="AX45" s="65"/>
      <c r="AY45" s="65" t="s">
        <v>297</v>
      </c>
      <c r="AZ45" s="65" t="s">
        <v>277</v>
      </c>
      <c r="BA45" s="65" t="s">
        <v>279</v>
      </c>
      <c r="BB45" s="65" t="s">
        <v>285</v>
      </c>
      <c r="BC45" s="65" t="s">
        <v>298</v>
      </c>
      <c r="BE45" s="65"/>
      <c r="BF45" s="65" t="s">
        <v>346</v>
      </c>
      <c r="BG45" s="65" t="s">
        <v>277</v>
      </c>
      <c r="BH45" s="65" t="s">
        <v>279</v>
      </c>
      <c r="BI45" s="65" t="s">
        <v>333</v>
      </c>
      <c r="BJ45" s="65" t="s">
        <v>298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10.626833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8.4968470000000007</v>
      </c>
      <c r="O46" s="65" t="s">
        <v>361</v>
      </c>
      <c r="P46" s="65">
        <v>600</v>
      </c>
      <c r="Q46" s="65">
        <v>800</v>
      </c>
      <c r="R46" s="65">
        <v>0</v>
      </c>
      <c r="S46" s="65">
        <v>10000</v>
      </c>
      <c r="T46" s="65">
        <v>529.24426000000005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6.3304859999999998E-3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2.5977511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185.00491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60.892864000000003</v>
      </c>
      <c r="AX46" s="65" t="s">
        <v>362</v>
      </c>
      <c r="AY46" s="65"/>
      <c r="AZ46" s="65"/>
      <c r="BA46" s="65"/>
      <c r="BB46" s="65"/>
      <c r="BC46" s="65"/>
      <c r="BE46" s="65" t="s">
        <v>363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9" sqref="E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364</v>
      </c>
      <c r="B2" s="61" t="s">
        <v>365</v>
      </c>
      <c r="C2" s="61" t="s">
        <v>305</v>
      </c>
      <c r="D2" s="61">
        <v>70</v>
      </c>
      <c r="E2" s="61">
        <v>1169.3765000000001</v>
      </c>
      <c r="F2" s="61">
        <v>187.73858999999999</v>
      </c>
      <c r="G2" s="61">
        <v>23.144521999999998</v>
      </c>
      <c r="H2" s="61">
        <v>10.028739</v>
      </c>
      <c r="I2" s="61">
        <v>13.115784</v>
      </c>
      <c r="J2" s="61">
        <v>51.699550000000002</v>
      </c>
      <c r="K2" s="61">
        <v>24.247658000000001</v>
      </c>
      <c r="L2" s="61">
        <v>27.451892999999998</v>
      </c>
      <c r="M2" s="61">
        <v>16.56024</v>
      </c>
      <c r="N2" s="61">
        <v>1.6899848</v>
      </c>
      <c r="O2" s="61">
        <v>10.223504</v>
      </c>
      <c r="P2" s="61">
        <v>682.04912999999999</v>
      </c>
      <c r="Q2" s="61">
        <v>15.749587</v>
      </c>
      <c r="R2" s="61">
        <v>463.03399999999999</v>
      </c>
      <c r="S2" s="61">
        <v>44.813408000000003</v>
      </c>
      <c r="T2" s="61">
        <v>5018.6409999999996</v>
      </c>
      <c r="U2" s="61">
        <v>2.8658252000000002</v>
      </c>
      <c r="V2" s="61">
        <v>9.8534699999999997</v>
      </c>
      <c r="W2" s="61">
        <v>130.10471999999999</v>
      </c>
      <c r="X2" s="61">
        <v>123.57404</v>
      </c>
      <c r="Y2" s="61">
        <v>1.1881082999999999</v>
      </c>
      <c r="Z2" s="61">
        <v>0.79175293000000002</v>
      </c>
      <c r="AA2" s="61">
        <v>12.4424305</v>
      </c>
      <c r="AB2" s="61">
        <v>1.5555673999999999</v>
      </c>
      <c r="AC2" s="61">
        <v>350.49713000000003</v>
      </c>
      <c r="AD2" s="61">
        <v>7.8028811999999999</v>
      </c>
      <c r="AE2" s="61">
        <v>1.2985814</v>
      </c>
      <c r="AF2" s="61">
        <v>3.624657</v>
      </c>
      <c r="AG2" s="61">
        <v>320.42953</v>
      </c>
      <c r="AH2" s="61">
        <v>188.05078</v>
      </c>
      <c r="AI2" s="61">
        <v>132.37873999999999</v>
      </c>
      <c r="AJ2" s="61">
        <v>866.59450000000004</v>
      </c>
      <c r="AK2" s="61">
        <v>3381.0956999999999</v>
      </c>
      <c r="AL2" s="61">
        <v>43.772579999999998</v>
      </c>
      <c r="AM2" s="61">
        <v>2187.6345000000001</v>
      </c>
      <c r="AN2" s="61">
        <v>98.985290000000006</v>
      </c>
      <c r="AO2" s="61">
        <v>10.626833</v>
      </c>
      <c r="AP2" s="61">
        <v>7.5343776</v>
      </c>
      <c r="AQ2" s="61">
        <v>3.0924554</v>
      </c>
      <c r="AR2" s="61">
        <v>8.4968470000000007</v>
      </c>
      <c r="AS2" s="61">
        <v>529.24426000000005</v>
      </c>
      <c r="AT2" s="61">
        <v>6.3304859999999998E-3</v>
      </c>
      <c r="AU2" s="61">
        <v>2.5977511</v>
      </c>
      <c r="AV2" s="61">
        <v>185.00491</v>
      </c>
      <c r="AW2" s="61">
        <v>60.892864000000003</v>
      </c>
      <c r="AX2" s="61">
        <v>8.9603000000000002E-2</v>
      </c>
      <c r="AY2" s="61">
        <v>0.93241149999999995</v>
      </c>
      <c r="AZ2" s="61">
        <v>140.16758999999999</v>
      </c>
      <c r="BA2" s="61">
        <v>26.305154999999999</v>
      </c>
      <c r="BB2" s="61">
        <v>7.9747070000000004</v>
      </c>
      <c r="BC2" s="61">
        <v>10.311647000000001</v>
      </c>
      <c r="BD2" s="61">
        <v>7.9969143999999996</v>
      </c>
      <c r="BE2" s="61">
        <v>0.72901870000000002</v>
      </c>
      <c r="BF2" s="61">
        <v>3.3396150000000002</v>
      </c>
      <c r="BG2" s="61">
        <v>0</v>
      </c>
      <c r="BH2" s="61">
        <v>0</v>
      </c>
      <c r="BI2" s="61">
        <v>3.6580666000000001E-5</v>
      </c>
      <c r="BJ2" s="61">
        <v>1.7310368E-2</v>
      </c>
      <c r="BK2" s="61">
        <v>0</v>
      </c>
      <c r="BL2" s="61">
        <v>0.1208475</v>
      </c>
      <c r="BM2" s="61">
        <v>2.4577893999999998</v>
      </c>
      <c r="BN2" s="61">
        <v>0.58886855999999999</v>
      </c>
      <c r="BO2" s="61">
        <v>31.476793000000001</v>
      </c>
      <c r="BP2" s="61">
        <v>7.3745180000000001</v>
      </c>
      <c r="BQ2" s="61">
        <v>9.5628790000000006</v>
      </c>
      <c r="BR2" s="61">
        <v>33.321793</v>
      </c>
      <c r="BS2" s="61">
        <v>12.655352000000001</v>
      </c>
      <c r="BT2" s="61">
        <v>6.7017217000000002</v>
      </c>
      <c r="BU2" s="61">
        <v>0.10293131</v>
      </c>
      <c r="BV2" s="61">
        <v>0.11493579</v>
      </c>
      <c r="BW2" s="61">
        <v>0.46899801000000002</v>
      </c>
      <c r="BX2" s="61">
        <v>1.2309192</v>
      </c>
      <c r="BY2" s="61">
        <v>0.16036408999999999</v>
      </c>
      <c r="BZ2" s="61">
        <v>4.8983375999999996E-4</v>
      </c>
      <c r="CA2" s="61">
        <v>0.3255613</v>
      </c>
      <c r="CB2" s="61">
        <v>4.6107460000000003E-2</v>
      </c>
      <c r="CC2" s="61">
        <v>0.45797270000000001</v>
      </c>
      <c r="CD2" s="61">
        <v>3.1315195999999998</v>
      </c>
      <c r="CE2" s="61">
        <v>3.4167879999999998E-2</v>
      </c>
      <c r="CF2" s="61">
        <v>0.32878689999999999</v>
      </c>
      <c r="CG2" s="61">
        <v>0</v>
      </c>
      <c r="CH2" s="61">
        <v>7.9105339999999996E-2</v>
      </c>
      <c r="CI2" s="61">
        <v>1.9428639999999999E-7</v>
      </c>
      <c r="CJ2" s="61">
        <v>5.5275135000000004</v>
      </c>
      <c r="CK2" s="61">
        <v>7.4983929999999999E-3</v>
      </c>
      <c r="CL2" s="61">
        <v>0.90371363999999998</v>
      </c>
      <c r="CM2" s="61">
        <v>2.4942353000000002</v>
      </c>
      <c r="CN2" s="61">
        <v>1842.8798999999999</v>
      </c>
      <c r="CO2" s="61">
        <v>3221.8206</v>
      </c>
      <c r="CP2" s="61">
        <v>2287.3694</v>
      </c>
      <c r="CQ2" s="61">
        <v>813.32245</v>
      </c>
      <c r="CR2" s="61">
        <v>411.32787999999999</v>
      </c>
      <c r="CS2" s="61">
        <v>349.60719999999998</v>
      </c>
      <c r="CT2" s="61">
        <v>1815.73</v>
      </c>
      <c r="CU2" s="61">
        <v>1175.7704000000001</v>
      </c>
      <c r="CV2" s="61">
        <v>963.73050000000001</v>
      </c>
      <c r="CW2" s="61">
        <v>1382.7963999999999</v>
      </c>
      <c r="CX2" s="61">
        <v>381.49360000000001</v>
      </c>
      <c r="CY2" s="61">
        <v>2297.1876999999999</v>
      </c>
      <c r="CZ2" s="61">
        <v>1100.1727000000001</v>
      </c>
      <c r="DA2" s="61">
        <v>2822.7462999999998</v>
      </c>
      <c r="DB2" s="61">
        <v>2673.1938</v>
      </c>
      <c r="DC2" s="61">
        <v>3943.74</v>
      </c>
      <c r="DD2" s="61">
        <v>6475.4319999999998</v>
      </c>
      <c r="DE2" s="61">
        <v>1577.1359</v>
      </c>
      <c r="DF2" s="61">
        <v>2589.0832999999998</v>
      </c>
      <c r="DG2" s="61">
        <v>1484.579</v>
      </c>
      <c r="DH2" s="61">
        <v>134.59727000000001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26.305154999999999</v>
      </c>
      <c r="B6">
        <f>BB2</f>
        <v>7.9747070000000004</v>
      </c>
      <c r="C6">
        <f>BC2</f>
        <v>10.311647000000001</v>
      </c>
      <c r="D6">
        <f>BD2</f>
        <v>7.9969143999999996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17" sqref="F1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19165</v>
      </c>
      <c r="C2" s="56">
        <f ca="1">YEAR(TODAY())-YEAR(B2)+IF(TODAY()&gt;=DATE(YEAR(TODAY()),MONTH(B2),DAY(B2)),0,-1)</f>
        <v>70</v>
      </c>
      <c r="E2" s="52">
        <v>178.5</v>
      </c>
      <c r="F2" s="53" t="s">
        <v>275</v>
      </c>
      <c r="G2" s="52">
        <v>58.4</v>
      </c>
      <c r="H2" s="51" t="s">
        <v>40</v>
      </c>
      <c r="I2" s="72">
        <f>ROUND(G3/E3^2,1)</f>
        <v>18.3</v>
      </c>
    </row>
    <row r="3" spans="1:9" x14ac:dyDescent="0.3">
      <c r="E3" s="51">
        <f>E2/100</f>
        <v>1.7849999999999999</v>
      </c>
      <c r="F3" s="51" t="s">
        <v>39</v>
      </c>
      <c r="G3" s="51">
        <f>G2</f>
        <v>58.4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44987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임정빈, ID : H2300051)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03월 28일 14:09:35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44987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70</v>
      </c>
      <c r="G12" s="137"/>
      <c r="H12" s="137"/>
      <c r="I12" s="137"/>
      <c r="K12" s="128">
        <f>'개인정보 및 신체계측 입력'!E2</f>
        <v>178.5</v>
      </c>
      <c r="L12" s="129"/>
      <c r="M12" s="122">
        <f>'개인정보 및 신체계측 입력'!G2</f>
        <v>58.4</v>
      </c>
      <c r="N12" s="123"/>
      <c r="O12" s="118" t="s">
        <v>270</v>
      </c>
      <c r="P12" s="112"/>
      <c r="Q12" s="115">
        <f>'개인정보 및 신체계측 입력'!I2</f>
        <v>18.3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임정빈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71.497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8.8140000000000001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19.689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10.5</v>
      </c>
      <c r="L72" s="36" t="s">
        <v>52</v>
      </c>
      <c r="M72" s="36">
        <f>ROUND('DRIs DATA'!K8,1)</f>
        <v>9.6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61.74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82.11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123.57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103.7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40.049999999999997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225.41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106.27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2023-03-28T05:13:17Z</dcterms:modified>
</cp:coreProperties>
</file>