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5125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fileRecoveryPr repairLoad="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<sst xmlns="http://schemas.openxmlformats.org/spreadsheetml/2006/main" count="692" uniqueCount="354">
  <si>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</si>
  <si>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</si>
  <si>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</si>
  <si>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</si>
  <si>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</si>
  <si>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</si>
  <si>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</si>
  <si>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</si>
  <si>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</si>
  <si>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</si>
  <si>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</si>
  <si>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</si>
  <si>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</si>
  <si>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</si>
  <si>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</si>
  <si>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</si>
  <si>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</si>
  <si>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</si>
  <si>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</si>
  <si>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</si>
  <si>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</si>
  <si>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</si>
  <si>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</si>
  <si>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</si>
  <si>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</si>
  <si>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</si>
  <si>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</si>
  <si>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</si>
  <si>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</si>
  <si>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</si>
  <si>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</si>
  <si>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</si>
  <si>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</si>
  <si>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</si>
  <si>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</si>
  <si>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</si>
  <si>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</si>
  <si>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</si>
  <si>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</si>
  <si>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</si>
  <si>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</si>
  <si>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</si>
  <si>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</si>
  <si>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</si>
  <si>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</si>
  <si>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</si>
  <si>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</si>
  <si>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</si>
  <si>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</si>
  <si>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</si>
  <si>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</si>
  <si>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</si>
  <si>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</si>
  <si>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</si>
  <si>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</si>
  <si>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</si>
  <si>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</si>
  <si>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</si>
  <si>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</si>
  <si>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</si>
  <si>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</si>
  <si>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</si>
  <si>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</si>
  <si>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</si>
  <si>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</si>
  <si>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</si>
  <si>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</si>
  <si>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</si>
  <si>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</si>
  <si>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</si>
  <si>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</si>
  <si>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</si>
  <si>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</si>
  <si>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</si>
  <si>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</si>
  <si>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</si>
  <si>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</si>
  <si>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</si>
  <si>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</si>
  <si>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</si>
  <si>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</si>
  <si>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</si>
  <si>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</si>
  <si>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</si>
  <si>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</si>
  <si>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</si>
  <si>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</si>
  <si>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</si>
  <si>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</si>
  <si>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</si>
  <si>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</si>
  <si>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</si>
  <si>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</si>
  <si>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</si>
  <si>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</si>
  <si>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</si>
  <si>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</si>
  <si>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</si>
  <si>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</si>
  <si>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</si>
  <si>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</si>
  <si>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</si>
  <si>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</si>
  <si>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</si>
  <si>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</si>
  <si>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</si>
  <si>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</si>
  <si>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</si>
  <si>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</si>
  <si>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</si>
  <si>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</si>
  <si>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</si>
  <si>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</si>
  <si>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</si>
  <si>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</si>
  <si>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</si>
  <si>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</si>
  <si>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</si>
  <si>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</si>
  <si>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</si>
  <si>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</si>
  <si>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</si>
  <si>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</si>
  <si>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</si>
  <si>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</si>
  <si>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</si>
  <si>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</si>
  <si>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</si>
  <si>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</si>
  <si>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</si>
  <si>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</si>
  <si>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</si>
  <si>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</si>
  <si>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</si>
  <si>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</si>
  <si>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</si>
  <si>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</si>
  <si>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</si>
  <si>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</si>
  <si>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</si>
  <si>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</si>
  <si>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</si>
  <si>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</si>
  <si>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</si>
  <si>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</si>
  <si>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</si>
  <si>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</si>
  <si>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</si>
  <si>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</si>
  <si>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</si>
  <si>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</si>
  <si>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</si>
  <si>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</si>
  <si>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</si>
  <si>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</si>
  <si>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</si>
  <si>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</si>
  <si>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</si>
  <si>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</si>
  <si>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</si>
  <si>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</si>
  <si>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</si>
  <si>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</si>
  <si>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</si>
  <si>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</si>
  <si>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</si>
  <si>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</si>
  <si>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</si>
  <si>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</si>
  <si>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</si>
  <si>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</si>
  <si>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</si>
  <si>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</si>
  <si>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</si>
  <si>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</si>
  <si>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</si>
  <si>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</si>
  <si>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</si>
  <si>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</si>
  <si>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</si>
  <si>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</si>
  <si>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</si>
  <si>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</si>
  <si>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</si>
  <si>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</si>
  <si>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</si>
  <si>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</si>
  <si>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</si>
  <si>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</si>
  <si>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</si>
  <si>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</si>
  <si>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</si>
  <si>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</si>
  <si>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</si>
  <si>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</si>
  <si>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</si>
  <si>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</si>
  <si>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</si>
  <si>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</si>
  <si>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</si>
  <si>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</si>
  <si>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</si>
  <si>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</si>
  <si>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</si>
  <si>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</si>
  <si>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</si>
  <si>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</si>
  <si>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</si>
  <si>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</si>
  <si>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</si>
  <si>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</si>
  <si>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</si>
  <si>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</si>
  <si>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</si>
  <si>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</si>
  <si>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</si>
  <si>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</si>
  <si>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</si>
  <si>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</si>
  <si>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</si>
  <si>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</si>
  <si>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</si>
  <si>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</si>
  <si>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</si>
  <si>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</si>
  <si>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</si>
  <si>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</si>
  <si>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</si>
  <si>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</si>
  <si>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</si>
  <si>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</si>
  <si>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</si>
  <si>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</si>
  <si>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</si>
  <si>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</si>
  <si>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</si>
  <si>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</si>
  <si>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</si>
  <si>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</si>
  <si>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</si>
  <si>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</si>
  <si>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</si>
  <si>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</si>
  <si>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</si>
  <si>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</si>
  <si>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</si>
  <si>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</si>
  <si>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</si>
  <si>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</si>
  <si>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</si>
  <si>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</si>
  <si>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</si>
  <si>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</si>
  <si>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</si>
  <si>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</si>
  <si>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</si>
  <si>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</si>
  <si>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</si>
  <si>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</si>
  <si>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</si>
  <si>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</si>
  <si>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</si>
  <si>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</si>
  <si>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</si>
  <si>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</si>
  <si>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</si>
  <si>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</si>
  <si>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</si>
  <si>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</si>
  <si>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</si>
  <si>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</si>
  <si>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</si>
  <si>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</si>
  <si>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</si>
  <si>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</si>
  <si>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</si>
  <si>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M</t>
  </si>
  <si>
    <t>평균필요량</t>
    <phoneticPr fontId="1" type="noConversion"/>
  </si>
  <si>
    <t>섭취량</t>
    <phoneticPr fontId="1" type="noConversion"/>
  </si>
  <si>
    <t>상한섭취량</t>
    <phoneticPr fontId="1" type="noConversion"/>
  </si>
  <si>
    <t>미량 무기질</t>
    <phoneticPr fontId="1" type="noConversion"/>
  </si>
  <si>
    <t>충분섭취량</t>
    <phoneticPr fontId="1" type="noConversion"/>
  </si>
  <si>
    <t>구리(ug/일)</t>
    <phoneticPr fontId="1" type="noConversion"/>
  </si>
  <si>
    <t>H2300054</t>
  </si>
  <si>
    <t>정남용</t>
  </si>
  <si>
    <t>정보</t>
    <phoneticPr fontId="1" type="noConversion"/>
  </si>
  <si>
    <t>(설문지 : FFQ 95문항 설문지, 사용자 : 정남용, ID : H2300054)</t>
  </si>
  <si>
    <t>출력시각</t>
    <phoneticPr fontId="1" type="noConversion"/>
  </si>
  <si>
    <t>2023년 04월 14일 09:27:57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</si>
  <si>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</si>
  <si>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</si>
  <si>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</si>
  <si>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</si>
  <si>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</si>
  <si>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</si>
  <si>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</si>
  <si>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</si>
  <si>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</si>
  <si>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</si>
  <si>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</si>
  <si>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</si>
  <si>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권장섭취량</t>
    <phoneticPr fontId="1" type="noConversion"/>
  </si>
  <si>
    <t>충분섭취량</t>
    <phoneticPr fontId="1" type="noConversion"/>
  </si>
  <si>
    <t>섭취량</t>
    <phoneticPr fontId="1" type="noConversion"/>
  </si>
  <si>
    <t>에너지(kcal)</t>
    <phoneticPr fontId="1" type="noConversion"/>
  </si>
  <si>
    <t>적정비율(최소)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</si>
  <si>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</si>
  <si>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</si>
  <si>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</si>
  <si>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</si>
  <si>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적정비율(최대)</t>
    <phoneticPr fontId="1" type="noConversion"/>
  </si>
  <si>
    <t>섭취비율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</si>
  <si>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</si>
  <si>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</si>
  <si>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</si>
  <si>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</si>
  <si>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</si>
  <si>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</si>
  <si>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</si>
  <si>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</si>
  <si>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</si>
  <si>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상한섭취량</t>
    <phoneticPr fontId="1" type="noConversion"/>
  </si>
  <si>
    <t>평균필요량</t>
    <phoneticPr fontId="1" type="noConversion"/>
  </si>
  <si>
    <t>충분섭취량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</si>
  <si>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</si>
  <si>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</si>
  <si>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</si>
  <si>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</si>
  <si>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</si>
  <si>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</si>
  <si>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</si>
  <si>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</si>
  <si>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</si>
  <si>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</si>
  <si>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</si>
  <si>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</si>
  <si>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</si>
  <si>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</si>
  <si>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</si>
  <si>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</si>
  <si>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</si>
  <si>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</si>
  <si>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권장섭취량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</si>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</sst>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55.708083999999999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582616"/>
        <c:axId val="457583008"/>
      </c:barChart>
      <c:catAx>
        <c:axId val="457582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583008"/>
        <c:crosses val="autoZero"/>
        <c:auto val="1"/>
        <c:lblAlgn val="ctr"/>
        <c:lblOffset val="100"/>
        <c:noMultiLvlLbl val="0"/>
      </c:catAx>
      <c:valAx>
        <c:axId val="457583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582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3.1512883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933016"/>
        <c:axId val="456933408"/>
      </c:barChart>
      <c:catAx>
        <c:axId val="456933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933408"/>
        <c:crosses val="autoZero"/>
        <c:auto val="1"/>
        <c:lblAlgn val="ctr"/>
        <c:lblOffset val="100"/>
        <c:noMultiLvlLbl val="0"/>
      </c:catAx>
      <c:valAx>
        <c:axId val="456933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933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0.37131059999999999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704184"/>
        <c:axId val="457708104"/>
      </c:barChart>
      <c:catAx>
        <c:axId val="45770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708104"/>
        <c:crosses val="autoZero"/>
        <c:auto val="1"/>
        <c:lblAlgn val="ctr"/>
        <c:lblOffset val="100"/>
        <c:noMultiLvlLbl val="0"/>
      </c:catAx>
      <c:valAx>
        <c:axId val="457708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70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967.17859999999996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710064"/>
        <c:axId val="457707320"/>
      </c:barChart>
      <c:catAx>
        <c:axId val="457710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707320"/>
        <c:crosses val="autoZero"/>
        <c:auto val="1"/>
        <c:lblAlgn val="ctr"/>
        <c:lblOffset val="100"/>
        <c:noMultiLvlLbl val="0"/>
      </c:catAx>
      <c:valAx>
        <c:axId val="457707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710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1966.0732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706928"/>
        <c:axId val="457705752"/>
      </c:barChart>
      <c:catAx>
        <c:axId val="45770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705752"/>
        <c:crosses val="autoZero"/>
        <c:auto val="1"/>
        <c:lblAlgn val="ctr"/>
        <c:lblOffset val="100"/>
        <c:noMultiLvlLbl val="0"/>
      </c:catAx>
      <c:valAx>
        <c:axId val="4577057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70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95.520904999999999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707712"/>
        <c:axId val="457708496"/>
      </c:barChart>
      <c:catAx>
        <c:axId val="457707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708496"/>
        <c:crosses val="autoZero"/>
        <c:auto val="1"/>
        <c:lblAlgn val="ctr"/>
        <c:lblOffset val="100"/>
        <c:noMultiLvlLbl val="0"/>
      </c:catAx>
      <c:valAx>
        <c:axId val="457708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707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53.114615999999998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709280"/>
        <c:axId val="457704576"/>
      </c:barChart>
      <c:catAx>
        <c:axId val="45770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704576"/>
        <c:crosses val="autoZero"/>
        <c:auto val="1"/>
        <c:lblAlgn val="ctr"/>
        <c:lblOffset val="100"/>
        <c:noMultiLvlLbl val="0"/>
      </c:catAx>
      <c:valAx>
        <c:axId val="457704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70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8.3442329999999991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710456"/>
        <c:axId val="457704968"/>
      </c:barChart>
      <c:catAx>
        <c:axId val="457710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704968"/>
        <c:crosses val="autoZero"/>
        <c:auto val="1"/>
        <c:lblAlgn val="ctr"/>
        <c:lblOffset val="100"/>
        <c:noMultiLvlLbl val="0"/>
      </c:catAx>
      <c:valAx>
        <c:axId val="457704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710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554.17303000000004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705360"/>
        <c:axId val="457706144"/>
      </c:barChart>
      <c:catAx>
        <c:axId val="457705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706144"/>
        <c:crosses val="autoZero"/>
        <c:auto val="1"/>
        <c:lblAlgn val="ctr"/>
        <c:lblOffset val="100"/>
        <c:noMultiLvlLbl val="0"/>
      </c:catAx>
      <c:valAx>
        <c:axId val="4577061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70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5.9284037000000003E-3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607032"/>
        <c:axId val="183612520"/>
      </c:barChart>
      <c:catAx>
        <c:axId val="183607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612520"/>
        <c:crosses val="autoZero"/>
        <c:auto val="1"/>
        <c:lblAlgn val="ctr"/>
        <c:lblOffset val="100"/>
        <c:noMultiLvlLbl val="0"/>
      </c:catAx>
      <c:valAx>
        <c:axId val="183612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607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2.7835062000000002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608992"/>
        <c:axId val="183606248"/>
      </c:barChart>
      <c:catAx>
        <c:axId val="183608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606248"/>
        <c:crosses val="autoZero"/>
        <c:auto val="1"/>
        <c:lblAlgn val="ctr"/>
        <c:lblOffset val="100"/>
        <c:noMultiLvlLbl val="0"/>
      </c:catAx>
      <c:valAx>
        <c:axId val="1836062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60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21.160592999999999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583792"/>
        <c:axId val="457584576"/>
      </c:barChart>
      <c:catAx>
        <c:axId val="457583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584576"/>
        <c:crosses val="autoZero"/>
        <c:auto val="1"/>
        <c:lblAlgn val="ctr"/>
        <c:lblOffset val="100"/>
        <c:noMultiLvlLbl val="0"/>
      </c:catAx>
      <c:valAx>
        <c:axId val="457584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583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57.653132999999997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610952"/>
        <c:axId val="183608600"/>
      </c:barChart>
      <c:catAx>
        <c:axId val="183610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608600"/>
        <c:crosses val="autoZero"/>
        <c:auto val="1"/>
        <c:lblAlgn val="ctr"/>
        <c:lblOffset val="100"/>
        <c:noMultiLvlLbl val="0"/>
      </c:catAx>
      <c:valAx>
        <c:axId val="183608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610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103.22673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609776"/>
        <c:axId val="183610168"/>
      </c:barChart>
      <c:catAx>
        <c:axId val="183609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610168"/>
        <c:crosses val="autoZero"/>
        <c:auto val="1"/>
        <c:lblAlgn val="ctr"/>
        <c:lblOffset val="100"/>
        <c:noMultiLvlLbl val="0"/>
      </c:catAx>
      <c:valAx>
        <c:axId val="183610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60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8.798</c:v>
                </c:pt>
                <c:pt idx="1">
                  <c:v>18.876999999999999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83610560"/>
        <c:axId val="183611344"/>
      </c:barChart>
      <c:catAx>
        <c:axId val="183610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611344"/>
        <c:crosses val="autoZero"/>
        <c:auto val="1"/>
        <c:lblAlgn val="ctr"/>
        <c:lblOffset val="100"/>
        <c:noMultiLvlLbl val="0"/>
      </c:catAx>
      <c:valAx>
        <c:axId val="183611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61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7.7597857000000001</c:v>
                </c:pt>
                <c:pt idx="1">
                  <c:v>9.6690050000000003</c:v>
                </c:pt>
                <c:pt idx="2">
                  <c:v>4.6073823000000003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625.87774999999999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607424"/>
        <c:axId val="183607816"/>
      </c:barChart>
      <c:catAx>
        <c:axId val="183607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607816"/>
        <c:crosses val="autoZero"/>
        <c:auto val="1"/>
        <c:lblAlgn val="ctr"/>
        <c:lblOffset val="100"/>
        <c:noMultiLvlLbl val="0"/>
      </c:catAx>
      <c:valAx>
        <c:axId val="183607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60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12.458538000000001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895344"/>
        <c:axId val="521890640"/>
      </c:barChart>
      <c:catAx>
        <c:axId val="521895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890640"/>
        <c:crosses val="autoZero"/>
        <c:auto val="1"/>
        <c:lblAlgn val="ctr"/>
        <c:lblOffset val="100"/>
        <c:noMultiLvlLbl val="0"/>
      </c:catAx>
      <c:valAx>
        <c:axId val="521890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895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76.384</c:v>
                </c:pt>
                <c:pt idx="1">
                  <c:v>7.6379999999999999</c:v>
                </c:pt>
                <c:pt idx="2">
                  <c:v>15.978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1896912"/>
        <c:axId val="521897304"/>
      </c:barChart>
      <c:catAx>
        <c:axId val="521896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897304"/>
        <c:crosses val="autoZero"/>
        <c:auto val="1"/>
        <c:lblAlgn val="ctr"/>
        <c:lblOffset val="100"/>
        <c:noMultiLvlLbl val="0"/>
      </c:catAx>
      <c:valAx>
        <c:axId val="521897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896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1562.8822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891424"/>
        <c:axId val="521889856"/>
      </c:barChart>
      <c:catAx>
        <c:axId val="521891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889856"/>
        <c:crosses val="autoZero"/>
        <c:auto val="1"/>
        <c:lblAlgn val="ctr"/>
        <c:lblOffset val="100"/>
        <c:noMultiLvlLbl val="0"/>
      </c:catAx>
      <c:valAx>
        <c:axId val="521889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891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49.11063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896128"/>
        <c:axId val="521894168"/>
      </c:barChart>
      <c:catAx>
        <c:axId val="521896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894168"/>
        <c:crosses val="autoZero"/>
        <c:auto val="1"/>
        <c:lblAlgn val="ctr"/>
        <c:lblOffset val="100"/>
        <c:noMultiLvlLbl val="0"/>
      </c:catAx>
      <c:valAx>
        <c:axId val="521894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89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328.38567999999998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894560"/>
        <c:axId val="521891032"/>
      </c:barChart>
      <c:catAx>
        <c:axId val="521894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891032"/>
        <c:crosses val="autoZero"/>
        <c:auto val="1"/>
        <c:lblAlgn val="ctr"/>
        <c:lblOffset val="100"/>
        <c:noMultiLvlLbl val="0"/>
      </c:catAx>
      <c:valAx>
        <c:axId val="521891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894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4.2439356000000004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589280"/>
        <c:axId val="457587712"/>
      </c:barChart>
      <c:catAx>
        <c:axId val="45758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587712"/>
        <c:crosses val="autoZero"/>
        <c:auto val="1"/>
        <c:lblAlgn val="ctr"/>
        <c:lblOffset val="100"/>
        <c:noMultiLvlLbl val="0"/>
      </c:catAx>
      <c:valAx>
        <c:axId val="45758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589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5122.5474000000004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892208"/>
        <c:axId val="521896520"/>
      </c:barChart>
      <c:catAx>
        <c:axId val="521892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896520"/>
        <c:crosses val="autoZero"/>
        <c:auto val="1"/>
        <c:lblAlgn val="ctr"/>
        <c:lblOffset val="100"/>
        <c:noMultiLvlLbl val="0"/>
      </c:catAx>
      <c:valAx>
        <c:axId val="521896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89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9.488785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892992"/>
        <c:axId val="521893384"/>
      </c:barChart>
      <c:catAx>
        <c:axId val="521892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893384"/>
        <c:crosses val="autoZero"/>
        <c:auto val="1"/>
        <c:lblAlgn val="ctr"/>
        <c:lblOffset val="100"/>
        <c:noMultiLvlLbl val="0"/>
      </c:catAx>
      <c:valAx>
        <c:axId val="521893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89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0.99217829999999996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749704"/>
        <c:axId val="453755192"/>
      </c:barChart>
      <c:catAx>
        <c:axId val="453749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755192"/>
        <c:crosses val="autoZero"/>
        <c:auto val="1"/>
        <c:lblAlgn val="ctr"/>
        <c:lblOffset val="100"/>
        <c:noMultiLvlLbl val="0"/>
      </c:catAx>
      <c:valAx>
        <c:axId val="453755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749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123.66731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589672"/>
        <c:axId val="457588888"/>
      </c:barChart>
      <c:catAx>
        <c:axId val="457589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588888"/>
        <c:crosses val="autoZero"/>
        <c:auto val="1"/>
        <c:lblAlgn val="ctr"/>
        <c:lblOffset val="100"/>
        <c:noMultiLvlLbl val="0"/>
      </c:catAx>
      <c:valAx>
        <c:axId val="457588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589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1.9143599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590064"/>
        <c:axId val="457588496"/>
      </c:barChart>
      <c:catAx>
        <c:axId val="457590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588496"/>
        <c:crosses val="autoZero"/>
        <c:auto val="1"/>
        <c:lblAlgn val="ctr"/>
        <c:lblOffset val="100"/>
        <c:noMultiLvlLbl val="0"/>
      </c:catAx>
      <c:valAx>
        <c:axId val="457588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590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9.7826880000000003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2234696"/>
        <c:axId val="182235088"/>
      </c:barChart>
      <c:catAx>
        <c:axId val="182234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2235088"/>
        <c:crosses val="autoZero"/>
        <c:auto val="1"/>
        <c:lblAlgn val="ctr"/>
        <c:lblOffset val="100"/>
        <c:noMultiLvlLbl val="0"/>
      </c:catAx>
      <c:valAx>
        <c:axId val="182235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2234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0.99217829999999996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2235480"/>
        <c:axId val="182235872"/>
      </c:barChart>
      <c:catAx>
        <c:axId val="182235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2235872"/>
        <c:crosses val="autoZero"/>
        <c:auto val="1"/>
        <c:lblAlgn val="ctr"/>
        <c:lblOffset val="100"/>
        <c:noMultiLvlLbl val="0"/>
      </c:catAx>
      <c:valAx>
        <c:axId val="182235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2235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571.26953000000003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2236656"/>
        <c:axId val="182237048"/>
      </c:barChart>
      <c:catAx>
        <c:axId val="182236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2237048"/>
        <c:crosses val="autoZero"/>
        <c:auto val="1"/>
        <c:lblAlgn val="ctr"/>
        <c:lblOffset val="100"/>
        <c:noMultiLvlLbl val="0"/>
      </c:catAx>
      <c:valAx>
        <c:axId val="182237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223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5.7826430000000002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931448"/>
        <c:axId val="456931840"/>
      </c:barChart>
      <c:catAx>
        <c:axId val="456931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931840"/>
        <c:crosses val="autoZero"/>
        <c:auto val="1"/>
        <c:lblAlgn val="ctr"/>
        <c:lblOffset val="100"/>
        <c:noMultiLvlLbl val="0"/>
      </c:catAx>
      <c:valAx>
        <c:axId val="456931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931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정남용, ID : H2300054)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04월 14일 09:27:57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2200</v>
      </c>
      <c r="C6" s="59">
        <f>'DRIs DATA 입력'!C6</f>
        <v>1562.8822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55.708083999999999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21.160592999999999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76.384</v>
      </c>
      <c r="G8" s="59">
        <f>'DRIs DATA 입력'!G8</f>
        <v>7.6379999999999999</v>
      </c>
      <c r="H8" s="59">
        <f>'DRIs DATA 입력'!H8</f>
        <v>15.978</v>
      </c>
      <c r="I8" s="46"/>
      <c r="J8" s="59" t="s">
        <v>215</v>
      </c>
      <c r="K8" s="59">
        <f>'DRIs DATA 입력'!K8</f>
        <v>8.798</v>
      </c>
      <c r="L8" s="59">
        <f>'DRIs DATA 입력'!L8</f>
        <v>18.876999999999999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625.87774999999999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12.458538000000001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4.2439356000000004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123.66731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49.11063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1.2394422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1.9143599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9.7826880000000003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0.99217829999999996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571.26953000000003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5.7826430000000002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3.1512883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0.37131059999999999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328.38567999999998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967.17859999999996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5122.5474000000004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1966.0732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95.520904999999999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53.114615999999998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9.488785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8.3442329999999991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554.17303000000004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5.9284037000000003E-3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2.7835062000000002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57.653132999999997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103.22673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9" sqref="G59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285</v>
      </c>
      <c r="B1" s="61" t="s">
        <v>286</v>
      </c>
      <c r="G1" s="62" t="s">
        <v>287</v>
      </c>
      <c r="H1" s="61" t="s">
        <v>288</v>
      </c>
    </row>
    <row r="3" spans="1:27" x14ac:dyDescent="0.3">
      <c r="A3" s="71" t="s">
        <v>289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290</v>
      </c>
      <c r="B4" s="69"/>
      <c r="C4" s="69"/>
      <c r="E4" s="66" t="s">
        <v>291</v>
      </c>
      <c r="F4" s="67"/>
      <c r="G4" s="67"/>
      <c r="H4" s="68"/>
      <c r="J4" s="66" t="s">
        <v>292</v>
      </c>
      <c r="K4" s="67"/>
      <c r="L4" s="68"/>
      <c r="N4" s="69" t="s">
        <v>293</v>
      </c>
      <c r="O4" s="69"/>
      <c r="P4" s="69"/>
      <c r="Q4" s="69"/>
      <c r="R4" s="69"/>
      <c r="S4" s="69"/>
      <c r="U4" s="69" t="s">
        <v>294</v>
      </c>
      <c r="V4" s="69"/>
      <c r="W4" s="69"/>
      <c r="X4" s="69"/>
      <c r="Y4" s="69"/>
      <c r="Z4" s="69"/>
    </row>
    <row r="5" spans="1:27" x14ac:dyDescent="0.3">
      <c r="A5" s="65"/>
      <c r="B5" s="65" t="s">
        <v>295</v>
      </c>
      <c r="C5" s="65" t="s">
        <v>296</v>
      </c>
      <c r="E5" s="65"/>
      <c r="F5" s="65" t="s">
        <v>297</v>
      </c>
      <c r="G5" s="65" t="s">
        <v>298</v>
      </c>
      <c r="H5" s="65" t="s">
        <v>293</v>
      </c>
      <c r="J5" s="65"/>
      <c r="K5" s="65" t="s">
        <v>299</v>
      </c>
      <c r="L5" s="65" t="s">
        <v>300</v>
      </c>
      <c r="N5" s="65"/>
      <c r="O5" s="65" t="s">
        <v>277</v>
      </c>
      <c r="P5" s="65" t="s">
        <v>301</v>
      </c>
      <c r="Q5" s="65" t="s">
        <v>302</v>
      </c>
      <c r="R5" s="65" t="s">
        <v>279</v>
      </c>
      <c r="S5" s="65" t="s">
        <v>278</v>
      </c>
      <c r="U5" s="65"/>
      <c r="V5" s="65" t="s">
        <v>277</v>
      </c>
      <c r="W5" s="65" t="s">
        <v>301</v>
      </c>
      <c r="X5" s="65" t="s">
        <v>302</v>
      </c>
      <c r="Y5" s="65" t="s">
        <v>279</v>
      </c>
      <c r="Z5" s="65" t="s">
        <v>303</v>
      </c>
    </row>
    <row r="6" spans="1:27" x14ac:dyDescent="0.3">
      <c r="A6" s="65" t="s">
        <v>304</v>
      </c>
      <c r="B6" s="65">
        <v>2200</v>
      </c>
      <c r="C6" s="65">
        <v>1562.8822</v>
      </c>
      <c r="E6" s="65" t="s">
        <v>305</v>
      </c>
      <c r="F6" s="65">
        <v>55</v>
      </c>
      <c r="G6" s="65">
        <v>15</v>
      </c>
      <c r="H6" s="65">
        <v>7</v>
      </c>
      <c r="J6" s="65" t="s">
        <v>306</v>
      </c>
      <c r="K6" s="65">
        <v>0.1</v>
      </c>
      <c r="L6" s="65">
        <v>4</v>
      </c>
      <c r="N6" s="65" t="s">
        <v>307</v>
      </c>
      <c r="O6" s="65">
        <v>50</v>
      </c>
      <c r="P6" s="65">
        <v>60</v>
      </c>
      <c r="Q6" s="65">
        <v>0</v>
      </c>
      <c r="R6" s="65">
        <v>0</v>
      </c>
      <c r="S6" s="65">
        <v>55.708083999999999</v>
      </c>
      <c r="U6" s="65" t="s">
        <v>308</v>
      </c>
      <c r="V6" s="65">
        <v>0</v>
      </c>
      <c r="W6" s="65">
        <v>0</v>
      </c>
      <c r="X6" s="65">
        <v>25</v>
      </c>
      <c r="Y6" s="65">
        <v>0</v>
      </c>
      <c r="Z6" s="65">
        <v>21.160592999999999</v>
      </c>
    </row>
    <row r="7" spans="1:27" x14ac:dyDescent="0.3">
      <c r="E7" s="65" t="s">
        <v>309</v>
      </c>
      <c r="F7" s="65">
        <v>65</v>
      </c>
      <c r="G7" s="65">
        <v>30</v>
      </c>
      <c r="H7" s="65">
        <v>20</v>
      </c>
      <c r="J7" s="65" t="s">
        <v>310</v>
      </c>
      <c r="K7" s="65">
        <v>1</v>
      </c>
      <c r="L7" s="65">
        <v>10</v>
      </c>
    </row>
    <row r="8" spans="1:27" x14ac:dyDescent="0.3">
      <c r="E8" s="65" t="s">
        <v>312</v>
      </c>
      <c r="F8" s="65">
        <v>76.384</v>
      </c>
      <c r="G8" s="65">
        <v>7.6379999999999999</v>
      </c>
      <c r="H8" s="65">
        <v>15.978</v>
      </c>
      <c r="J8" s="65" t="s">
        <v>311</v>
      </c>
      <c r="K8" s="65">
        <v>8.798</v>
      </c>
      <c r="L8" s="65">
        <v>18.876999999999999</v>
      </c>
    </row>
    <row r="13" spans="1:27" x14ac:dyDescent="0.3">
      <c r="A13" s="70" t="s">
        <v>313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314</v>
      </c>
      <c r="B14" s="69"/>
      <c r="C14" s="69"/>
      <c r="D14" s="69"/>
      <c r="E14" s="69"/>
      <c r="F14" s="69"/>
      <c r="H14" s="69" t="s">
        <v>315</v>
      </c>
      <c r="I14" s="69"/>
      <c r="J14" s="69"/>
      <c r="K14" s="69"/>
      <c r="L14" s="69"/>
      <c r="M14" s="69"/>
      <c r="O14" s="69" t="s">
        <v>316</v>
      </c>
      <c r="P14" s="69"/>
      <c r="Q14" s="69"/>
      <c r="R14" s="69"/>
      <c r="S14" s="69"/>
      <c r="T14" s="69"/>
      <c r="V14" s="69" t="s">
        <v>317</v>
      </c>
      <c r="W14" s="69"/>
      <c r="X14" s="69"/>
      <c r="Y14" s="69"/>
      <c r="Z14" s="69"/>
      <c r="AA14" s="69"/>
    </row>
    <row r="15" spans="1:27" x14ac:dyDescent="0.3">
      <c r="A15" s="65"/>
      <c r="B15" s="65" t="s">
        <v>318</v>
      </c>
      <c r="C15" s="65" t="s">
        <v>301</v>
      </c>
      <c r="D15" s="65" t="s">
        <v>281</v>
      </c>
      <c r="E15" s="65" t="s">
        <v>279</v>
      </c>
      <c r="F15" s="65" t="s">
        <v>296</v>
      </c>
      <c r="H15" s="65"/>
      <c r="I15" s="65" t="s">
        <v>277</v>
      </c>
      <c r="J15" s="65" t="s">
        <v>319</v>
      </c>
      <c r="K15" s="65" t="s">
        <v>281</v>
      </c>
      <c r="L15" s="65" t="s">
        <v>320</v>
      </c>
      <c r="M15" s="65" t="s">
        <v>278</v>
      </c>
      <c r="O15" s="65"/>
      <c r="P15" s="65" t="s">
        <v>277</v>
      </c>
      <c r="Q15" s="65" t="s">
        <v>301</v>
      </c>
      <c r="R15" s="65" t="s">
        <v>281</v>
      </c>
      <c r="S15" s="65" t="s">
        <v>321</v>
      </c>
      <c r="T15" s="65" t="s">
        <v>278</v>
      </c>
      <c r="V15" s="65"/>
      <c r="W15" s="65" t="s">
        <v>322</v>
      </c>
      <c r="X15" s="65" t="s">
        <v>301</v>
      </c>
      <c r="Y15" s="65" t="s">
        <v>323</v>
      </c>
      <c r="Z15" s="65" t="s">
        <v>321</v>
      </c>
      <c r="AA15" s="65" t="s">
        <v>278</v>
      </c>
    </row>
    <row r="16" spans="1:27" x14ac:dyDescent="0.3">
      <c r="A16" s="65" t="s">
        <v>324</v>
      </c>
      <c r="B16" s="65">
        <v>530</v>
      </c>
      <c r="C16" s="65">
        <v>750</v>
      </c>
      <c r="D16" s="65">
        <v>0</v>
      </c>
      <c r="E16" s="65">
        <v>3000</v>
      </c>
      <c r="F16" s="65">
        <v>625.87774999999999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12.458538000000001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4.2439356000000004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123.66731</v>
      </c>
    </row>
    <row r="23" spans="1:62" x14ac:dyDescent="0.3">
      <c r="A23" s="70" t="s">
        <v>325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326</v>
      </c>
      <c r="B24" s="69"/>
      <c r="C24" s="69"/>
      <c r="D24" s="69"/>
      <c r="E24" s="69"/>
      <c r="F24" s="69"/>
      <c r="H24" s="69" t="s">
        <v>327</v>
      </c>
      <c r="I24" s="69"/>
      <c r="J24" s="69"/>
      <c r="K24" s="69"/>
      <c r="L24" s="69"/>
      <c r="M24" s="69"/>
      <c r="O24" s="69" t="s">
        <v>328</v>
      </c>
      <c r="P24" s="69"/>
      <c r="Q24" s="69"/>
      <c r="R24" s="69"/>
      <c r="S24" s="69"/>
      <c r="T24" s="69"/>
      <c r="V24" s="69" t="s">
        <v>329</v>
      </c>
      <c r="W24" s="69"/>
      <c r="X24" s="69"/>
      <c r="Y24" s="69"/>
      <c r="Z24" s="69"/>
      <c r="AA24" s="69"/>
      <c r="AC24" s="69" t="s">
        <v>330</v>
      </c>
      <c r="AD24" s="69"/>
      <c r="AE24" s="69"/>
      <c r="AF24" s="69"/>
      <c r="AG24" s="69"/>
      <c r="AH24" s="69"/>
      <c r="AJ24" s="69" t="s">
        <v>331</v>
      </c>
      <c r="AK24" s="69"/>
      <c r="AL24" s="69"/>
      <c r="AM24" s="69"/>
      <c r="AN24" s="69"/>
      <c r="AO24" s="69"/>
      <c r="AQ24" s="69" t="s">
        <v>332</v>
      </c>
      <c r="AR24" s="69"/>
      <c r="AS24" s="69"/>
      <c r="AT24" s="69"/>
      <c r="AU24" s="69"/>
      <c r="AV24" s="69"/>
      <c r="AX24" s="69" t="s">
        <v>333</v>
      </c>
      <c r="AY24" s="69"/>
      <c r="AZ24" s="69"/>
      <c r="BA24" s="69"/>
      <c r="BB24" s="69"/>
      <c r="BC24" s="69"/>
      <c r="BE24" s="69" t="s">
        <v>334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322</v>
      </c>
      <c r="C25" s="65" t="s">
        <v>319</v>
      </c>
      <c r="D25" s="65" t="s">
        <v>323</v>
      </c>
      <c r="E25" s="65" t="s">
        <v>279</v>
      </c>
      <c r="F25" s="65" t="s">
        <v>296</v>
      </c>
      <c r="H25" s="65"/>
      <c r="I25" s="65" t="s">
        <v>318</v>
      </c>
      <c r="J25" s="65" t="s">
        <v>301</v>
      </c>
      <c r="K25" s="65" t="s">
        <v>281</v>
      </c>
      <c r="L25" s="65" t="s">
        <v>320</v>
      </c>
      <c r="M25" s="65" t="s">
        <v>278</v>
      </c>
      <c r="O25" s="65"/>
      <c r="P25" s="65" t="s">
        <v>322</v>
      </c>
      <c r="Q25" s="65" t="s">
        <v>301</v>
      </c>
      <c r="R25" s="65" t="s">
        <v>302</v>
      </c>
      <c r="S25" s="65" t="s">
        <v>279</v>
      </c>
      <c r="T25" s="65" t="s">
        <v>303</v>
      </c>
      <c r="V25" s="65"/>
      <c r="W25" s="65" t="s">
        <v>322</v>
      </c>
      <c r="X25" s="65" t="s">
        <v>301</v>
      </c>
      <c r="Y25" s="65" t="s">
        <v>302</v>
      </c>
      <c r="Z25" s="65" t="s">
        <v>279</v>
      </c>
      <c r="AA25" s="65" t="s">
        <v>278</v>
      </c>
      <c r="AC25" s="65"/>
      <c r="AD25" s="65" t="s">
        <v>277</v>
      </c>
      <c r="AE25" s="65" t="s">
        <v>301</v>
      </c>
      <c r="AF25" s="65" t="s">
        <v>281</v>
      </c>
      <c r="AG25" s="65" t="s">
        <v>279</v>
      </c>
      <c r="AH25" s="65" t="s">
        <v>303</v>
      </c>
      <c r="AJ25" s="65"/>
      <c r="AK25" s="65" t="s">
        <v>277</v>
      </c>
      <c r="AL25" s="65" t="s">
        <v>301</v>
      </c>
      <c r="AM25" s="65" t="s">
        <v>302</v>
      </c>
      <c r="AN25" s="65" t="s">
        <v>279</v>
      </c>
      <c r="AO25" s="65" t="s">
        <v>296</v>
      </c>
      <c r="AQ25" s="65"/>
      <c r="AR25" s="65" t="s">
        <v>277</v>
      </c>
      <c r="AS25" s="65" t="s">
        <v>301</v>
      </c>
      <c r="AT25" s="65" t="s">
        <v>281</v>
      </c>
      <c r="AU25" s="65" t="s">
        <v>279</v>
      </c>
      <c r="AV25" s="65" t="s">
        <v>278</v>
      </c>
      <c r="AX25" s="65"/>
      <c r="AY25" s="65" t="s">
        <v>318</v>
      </c>
      <c r="AZ25" s="65" t="s">
        <v>319</v>
      </c>
      <c r="BA25" s="65" t="s">
        <v>323</v>
      </c>
      <c r="BB25" s="65" t="s">
        <v>279</v>
      </c>
      <c r="BC25" s="65" t="s">
        <v>278</v>
      </c>
      <c r="BE25" s="65"/>
      <c r="BF25" s="65" t="s">
        <v>277</v>
      </c>
      <c r="BG25" s="65" t="s">
        <v>301</v>
      </c>
      <c r="BH25" s="65" t="s">
        <v>323</v>
      </c>
      <c r="BI25" s="65" t="s">
        <v>279</v>
      </c>
      <c r="BJ25" s="65" t="s">
        <v>278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49.11063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1.2394422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1.9143599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9.7826880000000003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0.99217829999999996</v>
      </c>
      <c r="AJ26" s="65" t="s">
        <v>335</v>
      </c>
      <c r="AK26" s="65">
        <v>320</v>
      </c>
      <c r="AL26" s="65">
        <v>400</v>
      </c>
      <c r="AM26" s="65">
        <v>0</v>
      </c>
      <c r="AN26" s="65">
        <v>1000</v>
      </c>
      <c r="AO26" s="65">
        <v>571.26953000000003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5.7826430000000002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3.1512883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0.37131059999999999</v>
      </c>
    </row>
    <row r="33" spans="1:68" x14ac:dyDescent="0.3">
      <c r="A33" s="70" t="s">
        <v>336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337</v>
      </c>
      <c r="B34" s="69"/>
      <c r="C34" s="69"/>
      <c r="D34" s="69"/>
      <c r="E34" s="69"/>
      <c r="F34" s="69"/>
      <c r="H34" s="69" t="s">
        <v>338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339</v>
      </c>
      <c r="W34" s="69"/>
      <c r="X34" s="69"/>
      <c r="Y34" s="69"/>
      <c r="Z34" s="69"/>
      <c r="AA34" s="69"/>
      <c r="AC34" s="69" t="s">
        <v>340</v>
      </c>
      <c r="AD34" s="69"/>
      <c r="AE34" s="69"/>
      <c r="AF34" s="69"/>
      <c r="AG34" s="69"/>
      <c r="AH34" s="69"/>
      <c r="AJ34" s="69" t="s">
        <v>341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277</v>
      </c>
      <c r="C35" s="65" t="s">
        <v>301</v>
      </c>
      <c r="D35" s="65" t="s">
        <v>302</v>
      </c>
      <c r="E35" s="65" t="s">
        <v>279</v>
      </c>
      <c r="F35" s="65" t="s">
        <v>278</v>
      </c>
      <c r="H35" s="65"/>
      <c r="I35" s="65" t="s">
        <v>277</v>
      </c>
      <c r="J35" s="65" t="s">
        <v>301</v>
      </c>
      <c r="K35" s="65" t="s">
        <v>323</v>
      </c>
      <c r="L35" s="65" t="s">
        <v>279</v>
      </c>
      <c r="M35" s="65" t="s">
        <v>278</v>
      </c>
      <c r="O35" s="65"/>
      <c r="P35" s="65" t="s">
        <v>277</v>
      </c>
      <c r="Q35" s="65" t="s">
        <v>301</v>
      </c>
      <c r="R35" s="65" t="s">
        <v>281</v>
      </c>
      <c r="S35" s="65" t="s">
        <v>320</v>
      </c>
      <c r="T35" s="65" t="s">
        <v>278</v>
      </c>
      <c r="V35" s="65"/>
      <c r="W35" s="65" t="s">
        <v>318</v>
      </c>
      <c r="X35" s="65" t="s">
        <v>319</v>
      </c>
      <c r="Y35" s="65" t="s">
        <v>323</v>
      </c>
      <c r="Z35" s="65" t="s">
        <v>279</v>
      </c>
      <c r="AA35" s="65" t="s">
        <v>278</v>
      </c>
      <c r="AC35" s="65"/>
      <c r="AD35" s="65" t="s">
        <v>277</v>
      </c>
      <c r="AE35" s="65" t="s">
        <v>319</v>
      </c>
      <c r="AF35" s="65" t="s">
        <v>281</v>
      </c>
      <c r="AG35" s="65" t="s">
        <v>279</v>
      </c>
      <c r="AH35" s="65" t="s">
        <v>278</v>
      </c>
      <c r="AJ35" s="65"/>
      <c r="AK35" s="65" t="s">
        <v>277</v>
      </c>
      <c r="AL35" s="65" t="s">
        <v>342</v>
      </c>
      <c r="AM35" s="65" t="s">
        <v>281</v>
      </c>
      <c r="AN35" s="65" t="s">
        <v>279</v>
      </c>
      <c r="AO35" s="65" t="s">
        <v>278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328.38567999999998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967.17859999999996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5122.5474000000004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1966.0732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95.520904999999999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53.114615999999998</v>
      </c>
    </row>
    <row r="43" spans="1:68" x14ac:dyDescent="0.3">
      <c r="A43" s="70" t="s">
        <v>280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343</v>
      </c>
      <c r="B44" s="69"/>
      <c r="C44" s="69"/>
      <c r="D44" s="69"/>
      <c r="E44" s="69"/>
      <c r="F44" s="69"/>
      <c r="H44" s="69" t="s">
        <v>344</v>
      </c>
      <c r="I44" s="69"/>
      <c r="J44" s="69"/>
      <c r="K44" s="69"/>
      <c r="L44" s="69"/>
      <c r="M44" s="69"/>
      <c r="O44" s="69" t="s">
        <v>345</v>
      </c>
      <c r="P44" s="69"/>
      <c r="Q44" s="69"/>
      <c r="R44" s="69"/>
      <c r="S44" s="69"/>
      <c r="T44" s="69"/>
      <c r="V44" s="69" t="s">
        <v>346</v>
      </c>
      <c r="W44" s="69"/>
      <c r="X44" s="69"/>
      <c r="Y44" s="69"/>
      <c r="Z44" s="69"/>
      <c r="AA44" s="69"/>
      <c r="AC44" s="69" t="s">
        <v>347</v>
      </c>
      <c r="AD44" s="69"/>
      <c r="AE44" s="69"/>
      <c r="AF44" s="69"/>
      <c r="AG44" s="69"/>
      <c r="AH44" s="69"/>
      <c r="AJ44" s="69" t="s">
        <v>348</v>
      </c>
      <c r="AK44" s="69"/>
      <c r="AL44" s="69"/>
      <c r="AM44" s="69"/>
      <c r="AN44" s="69"/>
      <c r="AO44" s="69"/>
      <c r="AQ44" s="69" t="s">
        <v>349</v>
      </c>
      <c r="AR44" s="69"/>
      <c r="AS44" s="69"/>
      <c r="AT44" s="69"/>
      <c r="AU44" s="69"/>
      <c r="AV44" s="69"/>
      <c r="AX44" s="69" t="s">
        <v>350</v>
      </c>
      <c r="AY44" s="69"/>
      <c r="AZ44" s="69"/>
      <c r="BA44" s="69"/>
      <c r="BB44" s="69"/>
      <c r="BC44" s="69"/>
      <c r="BE44" s="69" t="s">
        <v>351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277</v>
      </c>
      <c r="C45" s="65" t="s">
        <v>301</v>
      </c>
      <c r="D45" s="65" t="s">
        <v>281</v>
      </c>
      <c r="E45" s="65" t="s">
        <v>279</v>
      </c>
      <c r="F45" s="65" t="s">
        <v>296</v>
      </c>
      <c r="H45" s="65"/>
      <c r="I45" s="65" t="s">
        <v>277</v>
      </c>
      <c r="J45" s="65" t="s">
        <v>319</v>
      </c>
      <c r="K45" s="65" t="s">
        <v>302</v>
      </c>
      <c r="L45" s="65" t="s">
        <v>321</v>
      </c>
      <c r="M45" s="65" t="s">
        <v>278</v>
      </c>
      <c r="O45" s="65"/>
      <c r="P45" s="65" t="s">
        <v>322</v>
      </c>
      <c r="Q45" s="65" t="s">
        <v>342</v>
      </c>
      <c r="R45" s="65" t="s">
        <v>281</v>
      </c>
      <c r="S45" s="65" t="s">
        <v>279</v>
      </c>
      <c r="T45" s="65" t="s">
        <v>296</v>
      </c>
      <c r="V45" s="65"/>
      <c r="W45" s="65" t="s">
        <v>277</v>
      </c>
      <c r="X45" s="65" t="s">
        <v>319</v>
      </c>
      <c r="Y45" s="65" t="s">
        <v>281</v>
      </c>
      <c r="Z45" s="65" t="s">
        <v>320</v>
      </c>
      <c r="AA45" s="65" t="s">
        <v>278</v>
      </c>
      <c r="AC45" s="65"/>
      <c r="AD45" s="65" t="s">
        <v>318</v>
      </c>
      <c r="AE45" s="65" t="s">
        <v>319</v>
      </c>
      <c r="AF45" s="65" t="s">
        <v>281</v>
      </c>
      <c r="AG45" s="65" t="s">
        <v>320</v>
      </c>
      <c r="AH45" s="65" t="s">
        <v>278</v>
      </c>
      <c r="AJ45" s="65"/>
      <c r="AK45" s="65" t="s">
        <v>277</v>
      </c>
      <c r="AL45" s="65" t="s">
        <v>301</v>
      </c>
      <c r="AM45" s="65" t="s">
        <v>281</v>
      </c>
      <c r="AN45" s="65" t="s">
        <v>279</v>
      </c>
      <c r="AO45" s="65" t="s">
        <v>278</v>
      </c>
      <c r="AQ45" s="65"/>
      <c r="AR45" s="65" t="s">
        <v>318</v>
      </c>
      <c r="AS45" s="65" t="s">
        <v>301</v>
      </c>
      <c r="AT45" s="65" t="s">
        <v>281</v>
      </c>
      <c r="AU45" s="65" t="s">
        <v>320</v>
      </c>
      <c r="AV45" s="65" t="s">
        <v>278</v>
      </c>
      <c r="AX45" s="65"/>
      <c r="AY45" s="65" t="s">
        <v>322</v>
      </c>
      <c r="AZ45" s="65" t="s">
        <v>301</v>
      </c>
      <c r="BA45" s="65" t="s">
        <v>281</v>
      </c>
      <c r="BB45" s="65" t="s">
        <v>279</v>
      </c>
      <c r="BC45" s="65" t="s">
        <v>278</v>
      </c>
      <c r="BE45" s="65"/>
      <c r="BF45" s="65" t="s">
        <v>277</v>
      </c>
      <c r="BG45" s="65" t="s">
        <v>342</v>
      </c>
      <c r="BH45" s="65" t="s">
        <v>302</v>
      </c>
      <c r="BI45" s="65" t="s">
        <v>321</v>
      </c>
      <c r="BJ45" s="65" t="s">
        <v>278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9.488785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8.3442329999999991</v>
      </c>
      <c r="O46" s="65" t="s">
        <v>282</v>
      </c>
      <c r="P46" s="65">
        <v>600</v>
      </c>
      <c r="Q46" s="65">
        <v>800</v>
      </c>
      <c r="R46" s="65">
        <v>0</v>
      </c>
      <c r="S46" s="65">
        <v>10000</v>
      </c>
      <c r="T46" s="65">
        <v>554.17303000000004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5.9284037000000003E-3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2.7835062000000002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57.653132999999997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103.22673</v>
      </c>
      <c r="AX46" s="65" t="s">
        <v>352</v>
      </c>
      <c r="AY46" s="65"/>
      <c r="AZ46" s="65"/>
      <c r="BA46" s="65"/>
      <c r="BB46" s="65"/>
      <c r="BC46" s="65"/>
      <c r="BE46" s="65" t="s">
        <v>353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5" sqref="G25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283</v>
      </c>
      <c r="B2" s="61" t="s">
        <v>284</v>
      </c>
      <c r="C2" s="61" t="s">
        <v>276</v>
      </c>
      <c r="D2" s="61">
        <v>55</v>
      </c>
      <c r="E2" s="61">
        <v>1562.8822</v>
      </c>
      <c r="F2" s="61">
        <v>266.31756999999999</v>
      </c>
      <c r="G2" s="61">
        <v>26.629003999999998</v>
      </c>
      <c r="H2" s="61">
        <v>5.8991530000000001</v>
      </c>
      <c r="I2" s="61">
        <v>20.729849000000002</v>
      </c>
      <c r="J2" s="61">
        <v>55.708083999999999</v>
      </c>
      <c r="K2" s="61">
        <v>25.614141</v>
      </c>
      <c r="L2" s="61">
        <v>30.093942999999999</v>
      </c>
      <c r="M2" s="61">
        <v>21.160592999999999</v>
      </c>
      <c r="N2" s="61">
        <v>1.8858598</v>
      </c>
      <c r="O2" s="61">
        <v>12.968517</v>
      </c>
      <c r="P2" s="61">
        <v>551.23</v>
      </c>
      <c r="Q2" s="61">
        <v>20.199770000000001</v>
      </c>
      <c r="R2" s="61">
        <v>625.87774999999999</v>
      </c>
      <c r="S2" s="61">
        <v>263.29086000000001</v>
      </c>
      <c r="T2" s="61">
        <v>4351.0420000000004</v>
      </c>
      <c r="U2" s="61">
        <v>4.2439356000000004</v>
      </c>
      <c r="V2" s="61">
        <v>12.458538000000001</v>
      </c>
      <c r="W2" s="61">
        <v>123.66731</v>
      </c>
      <c r="X2" s="61">
        <v>49.11063</v>
      </c>
      <c r="Y2" s="61">
        <v>1.2394422</v>
      </c>
      <c r="Z2" s="61">
        <v>1.9143599</v>
      </c>
      <c r="AA2" s="61">
        <v>9.7826880000000003</v>
      </c>
      <c r="AB2" s="61">
        <v>0.99217829999999996</v>
      </c>
      <c r="AC2" s="61">
        <v>571.26953000000003</v>
      </c>
      <c r="AD2" s="61">
        <v>5.7826430000000002</v>
      </c>
      <c r="AE2" s="61">
        <v>3.1512883</v>
      </c>
      <c r="AF2" s="61">
        <v>0.37131059999999999</v>
      </c>
      <c r="AG2" s="61">
        <v>328.38567999999998</v>
      </c>
      <c r="AH2" s="61">
        <v>136.29794000000001</v>
      </c>
      <c r="AI2" s="61">
        <v>192.08774</v>
      </c>
      <c r="AJ2" s="61">
        <v>967.17859999999996</v>
      </c>
      <c r="AK2" s="61">
        <v>5122.5474000000004</v>
      </c>
      <c r="AL2" s="61">
        <v>95.520904999999999</v>
      </c>
      <c r="AM2" s="61">
        <v>1966.0732</v>
      </c>
      <c r="AN2" s="61">
        <v>53.114615999999998</v>
      </c>
      <c r="AO2" s="61">
        <v>9.488785</v>
      </c>
      <c r="AP2" s="61">
        <v>5.1574109999999997</v>
      </c>
      <c r="AQ2" s="61">
        <v>4.3313730000000001</v>
      </c>
      <c r="AR2" s="61">
        <v>8.3442329999999991</v>
      </c>
      <c r="AS2" s="61">
        <v>554.17303000000004</v>
      </c>
      <c r="AT2" s="61">
        <v>5.9284037000000003E-3</v>
      </c>
      <c r="AU2" s="61">
        <v>2.7835062000000002</v>
      </c>
      <c r="AV2" s="61">
        <v>57.653132999999997</v>
      </c>
      <c r="AW2" s="61">
        <v>103.22673</v>
      </c>
      <c r="AX2" s="61">
        <v>2.2652706000000002E-2</v>
      </c>
      <c r="AY2" s="61">
        <v>0.40424746</v>
      </c>
      <c r="AZ2" s="61">
        <v>790.87699999999995</v>
      </c>
      <c r="BA2" s="61">
        <v>22.10528</v>
      </c>
      <c r="BB2" s="61">
        <v>7.7597857000000001</v>
      </c>
      <c r="BC2" s="61">
        <v>9.6690050000000003</v>
      </c>
      <c r="BD2" s="61">
        <v>4.6073823000000003</v>
      </c>
      <c r="BE2" s="61">
        <v>0.10679023999999999</v>
      </c>
      <c r="BF2" s="61">
        <v>0.65716416</v>
      </c>
      <c r="BG2" s="61">
        <v>1.1518281E-3</v>
      </c>
      <c r="BH2" s="61">
        <v>7.7779440000000002E-3</v>
      </c>
      <c r="BI2" s="61">
        <v>6.0588424000000002E-3</v>
      </c>
      <c r="BJ2" s="61">
        <v>2.2913870999999999E-2</v>
      </c>
      <c r="BK2" s="61">
        <v>8.8602166000000004E-5</v>
      </c>
      <c r="BL2" s="61">
        <v>0.27352472999999999</v>
      </c>
      <c r="BM2" s="61">
        <v>3.8786387000000002</v>
      </c>
      <c r="BN2" s="61">
        <v>1.2450972</v>
      </c>
      <c r="BO2" s="61">
        <v>89.072670000000002</v>
      </c>
      <c r="BP2" s="61">
        <v>15.042389</v>
      </c>
      <c r="BQ2" s="61">
        <v>35.582293999999997</v>
      </c>
      <c r="BR2" s="61">
        <v>117.58878</v>
      </c>
      <c r="BS2" s="61">
        <v>29.2698</v>
      </c>
      <c r="BT2" s="61">
        <v>13.504291</v>
      </c>
      <c r="BU2" s="61">
        <v>6.4752144000000001E-3</v>
      </c>
      <c r="BV2" s="61">
        <v>6.1048977000000004E-3</v>
      </c>
      <c r="BW2" s="61">
        <v>0.96451973999999996</v>
      </c>
      <c r="BX2" s="61">
        <v>1.3313712</v>
      </c>
      <c r="BY2" s="61">
        <v>0.19993385999999999</v>
      </c>
      <c r="BZ2" s="61">
        <v>3.5276559999999999E-4</v>
      </c>
      <c r="CA2" s="61">
        <v>2.6834362</v>
      </c>
      <c r="CB2" s="61">
        <v>1.0455032E-3</v>
      </c>
      <c r="CC2" s="61">
        <v>0.62687839999999995</v>
      </c>
      <c r="CD2" s="61">
        <v>0.44721997000000002</v>
      </c>
      <c r="CE2" s="61">
        <v>1.3513117999999999E-2</v>
      </c>
      <c r="CF2" s="61">
        <v>2.8534548E-2</v>
      </c>
      <c r="CG2" s="61">
        <v>4.9500000000000003E-7</v>
      </c>
      <c r="CH2" s="61">
        <v>3.9519142E-2</v>
      </c>
      <c r="CI2" s="61">
        <v>7.7246405000000002E-8</v>
      </c>
      <c r="CJ2" s="61">
        <v>1.7272257</v>
      </c>
      <c r="CK2" s="61">
        <v>3.1799636999999999E-3</v>
      </c>
      <c r="CL2" s="61">
        <v>1.0567709999999999</v>
      </c>
      <c r="CM2" s="61">
        <v>3.9385910000000002</v>
      </c>
      <c r="CN2" s="61">
        <v>1444.9362000000001</v>
      </c>
      <c r="CO2" s="61">
        <v>2421.3454999999999</v>
      </c>
      <c r="CP2" s="61">
        <v>723.87360000000001</v>
      </c>
      <c r="CQ2" s="61">
        <v>425.30005</v>
      </c>
      <c r="CR2" s="61">
        <v>230.77010999999999</v>
      </c>
      <c r="CS2" s="61">
        <v>427.00200000000001</v>
      </c>
      <c r="CT2" s="61">
        <v>1347.2435</v>
      </c>
      <c r="CU2" s="61">
        <v>586.65686000000005</v>
      </c>
      <c r="CV2" s="61">
        <v>1391.2041999999999</v>
      </c>
      <c r="CW2" s="61">
        <v>576.26620000000003</v>
      </c>
      <c r="CX2" s="61">
        <v>194.33670000000001</v>
      </c>
      <c r="CY2" s="61">
        <v>2137.3910000000001</v>
      </c>
      <c r="CZ2" s="61">
        <v>738.20574999999997</v>
      </c>
      <c r="DA2" s="61">
        <v>1919.0424</v>
      </c>
      <c r="DB2" s="61">
        <v>2338.1509999999998</v>
      </c>
      <c r="DC2" s="61">
        <v>2367.2927</v>
      </c>
      <c r="DD2" s="61">
        <v>3171.2573000000002</v>
      </c>
      <c r="DE2" s="61">
        <v>451.15267999999998</v>
      </c>
      <c r="DF2" s="61">
        <v>2745.46</v>
      </c>
      <c r="DG2" s="61">
        <v>735.40049999999997</v>
      </c>
      <c r="DH2" s="61">
        <v>20.703904999999999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22.10528</v>
      </c>
      <c r="B6">
        <f>BB2</f>
        <v>7.7597857000000001</v>
      </c>
      <c r="C6">
        <f>BC2</f>
        <v>9.6690050000000003</v>
      </c>
      <c r="D6">
        <f>BD2</f>
        <v>4.6073823000000003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J15" sqref="J1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24905</v>
      </c>
      <c r="C2" s="56">
        <f ca="1">YEAR(TODAY())-YEAR(B2)+IF(TODAY()&gt;=DATE(YEAR(TODAY()),MONTH(B2),DAY(B2)),0,-1)</f>
        <v>55</v>
      </c>
      <c r="E2" s="52">
        <v>166.7</v>
      </c>
      <c r="F2" s="53" t="s">
        <v>275</v>
      </c>
      <c r="G2" s="52">
        <v>64.3</v>
      </c>
      <c r="H2" s="51" t="s">
        <v>40</v>
      </c>
      <c r="I2" s="72">
        <f>ROUND(G3/E3^2,1)</f>
        <v>23.1</v>
      </c>
    </row>
    <row r="3" spans="1:9" x14ac:dyDescent="0.3">
      <c r="E3" s="51">
        <f>E2/100</f>
        <v>1.6669999999999998</v>
      </c>
      <c r="F3" s="51" t="s">
        <v>39</v>
      </c>
      <c r="G3" s="51">
        <f>G2</f>
        <v>64.3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45008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정남용, ID : H2300054)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04월 14일 09:27:57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45008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55</v>
      </c>
      <c r="G12" s="137"/>
      <c r="H12" s="137"/>
      <c r="I12" s="137"/>
      <c r="K12" s="128">
        <f>'개인정보 및 신체계측 입력'!E2</f>
        <v>166.7</v>
      </c>
      <c r="L12" s="129"/>
      <c r="M12" s="122">
        <f>'개인정보 및 신체계측 입력'!G2</f>
        <v>64.3</v>
      </c>
      <c r="N12" s="123"/>
      <c r="O12" s="118" t="s">
        <v>270</v>
      </c>
      <c r="P12" s="112"/>
      <c r="Q12" s="115">
        <f>'개인정보 및 신체계측 입력'!I2</f>
        <v>23.1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정남용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76.384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7.6379999999999999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15.978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0.5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18.899999999999999</v>
      </c>
      <c r="L72" s="36" t="s">
        <v>52</v>
      </c>
      <c r="M72" s="36">
        <f>ROUND('DRIs DATA'!K8,1)</f>
        <v>8.8000000000000007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83.45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103.82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49.11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66.150000000000006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41.05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341.5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94.89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2023-04-14T00:35:24Z</dcterms:modified>
</cp:coreProperties>
</file>