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<sst xmlns="http://schemas.openxmlformats.org/spreadsheetml/2006/main" count="692" uniqueCount="343">
  <si>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</si>
  <si>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</si>
  <si>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</si>
  <si>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</si>
  <si>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</si>
  <si>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</si>
  <si>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</si>
  <si>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</si>
  <si>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</si>
  <si>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</si>
  <si>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</si>
  <si>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</si>
  <si>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</si>
  <si>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</si>
  <si>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</si>
  <si>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</si>
  <si>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</si>
  <si>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</si>
  <si>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</si>
  <si>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</si>
  <si>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</si>
  <si>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</si>
  <si>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</si>
  <si>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</si>
  <si>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</si>
  <si>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</si>
  <si>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</si>
  <si>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</si>
  <si>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</si>
  <si>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</si>
  <si>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</si>
  <si>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</si>
  <si>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</si>
  <si>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</si>
  <si>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</si>
  <si>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</si>
  <si>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</si>
  <si>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</si>
  <si>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</si>
  <si>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</si>
  <si>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</si>
  <si>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</si>
  <si>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</si>
  <si>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</si>
  <si>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</si>
  <si>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</si>
  <si>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</si>
  <si>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</si>
  <si>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</si>
  <si>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</si>
  <si>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</si>
  <si>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</si>
  <si>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</si>
  <si>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</si>
  <si>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</si>
  <si>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</si>
  <si>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</si>
  <si>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</si>
  <si>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</si>
  <si>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</si>
  <si>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</si>
  <si>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</si>
  <si>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</si>
  <si>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</si>
  <si>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</si>
  <si>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</si>
  <si>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</si>
  <si>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</si>
  <si>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</si>
  <si>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</si>
  <si>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</si>
  <si>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</si>
  <si>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</si>
  <si>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</si>
  <si>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</si>
  <si>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</si>
  <si>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</si>
  <si>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</si>
  <si>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</si>
  <si>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</si>
  <si>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</si>
  <si>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</si>
  <si>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</si>
  <si>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</si>
  <si>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</si>
  <si>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</si>
  <si>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</si>
  <si>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</si>
  <si>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</si>
  <si>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</si>
  <si>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</si>
  <si>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</si>
  <si>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</si>
  <si>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</si>
  <si>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</si>
  <si>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</si>
  <si>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</si>
  <si>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</si>
  <si>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</si>
  <si>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</si>
  <si>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</si>
  <si>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</si>
  <si>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</si>
  <si>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</si>
  <si>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</si>
  <si>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</si>
  <si>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</si>
  <si>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</si>
  <si>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</si>
  <si>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</si>
  <si>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</si>
  <si>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</si>
  <si>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</si>
  <si>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</si>
  <si>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</si>
  <si>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</si>
  <si>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</si>
  <si>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</si>
  <si>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</si>
  <si>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</si>
  <si>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</si>
  <si>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</si>
  <si>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</si>
  <si>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</si>
  <si>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</si>
  <si>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</si>
  <si>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</si>
  <si>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</si>
  <si>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</si>
  <si>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</si>
  <si>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</si>
  <si>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</si>
  <si>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</si>
  <si>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</si>
  <si>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</si>
  <si>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</si>
  <si>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</si>
  <si>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</si>
  <si>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</si>
  <si>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</si>
  <si>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</si>
  <si>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</si>
  <si>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</si>
  <si>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</si>
  <si>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</si>
  <si>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</si>
  <si>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</si>
  <si>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</si>
  <si>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</si>
  <si>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</si>
  <si>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</si>
  <si>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</si>
  <si>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</si>
  <si>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</si>
  <si>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</si>
  <si>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</si>
  <si>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</si>
  <si>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</si>
  <si>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</si>
  <si>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</si>
  <si>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</si>
  <si>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</si>
  <si>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</si>
  <si>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</si>
  <si>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</si>
  <si>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</si>
  <si>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</si>
  <si>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</si>
  <si>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</si>
  <si>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</si>
  <si>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</si>
  <si>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</si>
  <si>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</si>
  <si>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</si>
  <si>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</si>
  <si>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</si>
  <si>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</si>
  <si>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</si>
  <si>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</si>
  <si>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</si>
  <si>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</si>
  <si>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</si>
  <si>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</si>
  <si>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</si>
  <si>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</si>
  <si>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</si>
  <si>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</si>
  <si>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</si>
  <si>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</si>
  <si>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</si>
  <si>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</si>
  <si>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</si>
  <si>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</si>
  <si>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</si>
  <si>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</si>
  <si>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</si>
  <si>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</si>
  <si>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</si>
  <si>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</si>
  <si>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</si>
  <si>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</si>
  <si>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</si>
  <si>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</si>
  <si>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</si>
  <si>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</si>
  <si>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</si>
  <si>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</si>
  <si>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</si>
  <si>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</si>
  <si>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</si>
  <si>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</si>
  <si>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</si>
  <si>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</si>
  <si>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</si>
  <si>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</si>
  <si>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</si>
  <si>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</si>
  <si>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</si>
  <si>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</si>
  <si>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</si>
  <si>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</si>
  <si>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</si>
  <si>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</si>
  <si>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</si>
  <si>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</si>
  <si>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</si>
  <si>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</si>
  <si>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</si>
  <si>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</si>
  <si>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</si>
  <si>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</si>
  <si>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</si>
  <si>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</si>
  <si>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</si>
  <si>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</si>
  <si>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</si>
  <si>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</si>
  <si>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</si>
  <si>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</si>
  <si>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</si>
  <si>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</si>
  <si>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</si>
  <si>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</si>
  <si>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</si>
  <si>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</si>
  <si>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</si>
  <si>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</si>
  <si>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</si>
  <si>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</si>
  <si>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</si>
  <si>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</si>
  <si>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</si>
  <si>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</si>
  <si>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</si>
  <si>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</si>
  <si>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</si>
  <si>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</si>
  <si>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</si>
  <si>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</si>
  <si>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</si>
  <si>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</si>
  <si>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</si>
  <si>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</si>
  <si>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</si>
  <si>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</si>
  <si>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</si>
  <si>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</si>
  <si>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</si>
  <si>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</si>
  <si>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</si>
  <si>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</si>
  <si>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</si>
  <si>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</si>
  <si>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</si>
  <si>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</si>
  <si>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</si>
  <si>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</si>
  <si>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</si>
  <si>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</si>
  <si>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</si>
  <si>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</si>
  <si>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</si>
  <si>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</si>
  <si>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</si>
  <si>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</si>
  <si>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</si>
  <si>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</si>
  <si>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</si>
  <si>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</si>
  <si>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</si>
  <si>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엽산(μg DFE/일)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</si>
  <si>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</si>
  <si>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</si>
  <si>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</si>
  <si>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</si>
  <si>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</si>
  <si>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</si>
  <si>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다량영양소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</si>
  <si>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</si>
  <si>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</si>
  <si>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</si>
  <si>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</si>
  <si>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</si>
  <si>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</si>
  <si>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</si>
  <si>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충분섭취량</t>
    <phoneticPr fontId="1" type="noConversion"/>
  </si>
  <si>
    <t>수용성 비타민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</si>
  <si>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</si>
  <si>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</si>
  <si>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</si>
  <si>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</si>
  <si>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출력시각</t>
    <phoneticPr fontId="1" type="noConversion"/>
  </si>
  <si>
    <t>n-6불포화</t>
    <phoneticPr fontId="1" type="noConversion"/>
  </si>
  <si>
    <t>단백질(g/일)</t>
    <phoneticPr fontId="1" type="noConversion"/>
  </si>
  <si>
    <t>지용성 비타민</t>
    <phoneticPr fontId="1" type="noConversion"/>
  </si>
  <si>
    <t>식이섬유</t>
    <phoneticPr fontId="1" type="noConversion"/>
  </si>
  <si>
    <t>적정비율(최소)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</si>
  <si>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</si>
  <si>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</si>
  <si>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</si>
  <si>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비오틴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</si>
  <si>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</si>
  <si>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</si>
  <si>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</si>
  <si>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(설문지 : FFQ 95문항 설문지, 사용자 : 정란이, ID : H2300056)</t>
  </si>
  <si>
    <t>2023년 05월 08일 13:00:21</t>
  </si>
  <si>
    <t>불포화지방산</t>
    <phoneticPr fontId="1" type="noConversion"/>
  </si>
  <si>
    <t>지방</t>
    <phoneticPr fontId="1" type="noConversion"/>
  </si>
  <si>
    <t>상한섭취량</t>
    <phoneticPr fontId="1" type="noConversion"/>
  </si>
  <si>
    <t>식이섬유(g/일)</t>
    <phoneticPr fontId="1" type="noConversion"/>
  </si>
  <si>
    <t>섭취비율</t>
    <phoneticPr fontId="1" type="noConversion"/>
  </si>
  <si>
    <t>평균필요량</t>
    <phoneticPr fontId="1" type="noConversion"/>
  </si>
  <si>
    <t>리보플라빈</t>
    <phoneticPr fontId="1" type="noConversion"/>
  </si>
  <si>
    <t>비타민B12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</si>
  <si>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</si>
  <si>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</si>
  <si>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</si>
  <si>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미량 무기질</t>
    <phoneticPr fontId="1" type="noConversion"/>
  </si>
  <si>
    <t>셀레늄</t>
    <phoneticPr fontId="1" type="noConversion"/>
  </si>
  <si>
    <t>몰리브덴(ug/일)</t>
    <phoneticPr fontId="1" type="noConversion"/>
  </si>
  <si>
    <t>H2300056</t>
  </si>
  <si>
    <t>정란이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</si>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</sst>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48.633490000000002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059056"/>
        <c:axId val="400060624"/>
      </c:barChart>
      <c:catAx>
        <c:axId val="40005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060624"/>
        <c:crosses val="autoZero"/>
        <c:auto val="1"/>
        <c:lblAlgn val="ctr"/>
        <c:lblOffset val="100"/>
        <c:noMultiLvlLbl val="0"/>
      </c:catAx>
      <c:valAx>
        <c:axId val="40006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05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1.3158213000000001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06752"/>
        <c:axId val="560803616"/>
      </c:barChart>
      <c:catAx>
        <c:axId val="5608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03616"/>
        <c:crosses val="autoZero"/>
        <c:auto val="1"/>
        <c:lblAlgn val="ctr"/>
        <c:lblOffset val="100"/>
        <c:noMultiLvlLbl val="0"/>
      </c:catAx>
      <c:valAx>
        <c:axId val="56080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0.37885508000000001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07536"/>
        <c:axId val="560807928"/>
      </c:barChart>
      <c:catAx>
        <c:axId val="5608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07928"/>
        <c:crosses val="autoZero"/>
        <c:auto val="1"/>
        <c:lblAlgn val="ctr"/>
        <c:lblOffset val="100"/>
        <c:noMultiLvlLbl val="0"/>
      </c:catAx>
      <c:valAx>
        <c:axId val="5608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726.60424999999998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05184"/>
        <c:axId val="560804792"/>
      </c:barChart>
      <c:catAx>
        <c:axId val="5608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04792"/>
        <c:crosses val="autoZero"/>
        <c:auto val="1"/>
        <c:lblAlgn val="ctr"/>
        <c:lblOffset val="100"/>
        <c:noMultiLvlLbl val="0"/>
      </c:catAx>
      <c:valAx>
        <c:axId val="56080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1724.9347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01264"/>
        <c:axId val="560801656"/>
      </c:barChart>
      <c:catAx>
        <c:axId val="56080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01656"/>
        <c:crosses val="autoZero"/>
        <c:auto val="1"/>
        <c:lblAlgn val="ctr"/>
        <c:lblOffset val="100"/>
        <c:noMultiLvlLbl val="0"/>
      </c:catAx>
      <c:valAx>
        <c:axId val="5608016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0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20.817692000000001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02440"/>
        <c:axId val="565236272"/>
      </c:barChart>
      <c:catAx>
        <c:axId val="56080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6272"/>
        <c:crosses val="autoZero"/>
        <c:auto val="1"/>
        <c:lblAlgn val="ctr"/>
        <c:lblOffset val="100"/>
        <c:noMultiLvlLbl val="0"/>
      </c:catAx>
      <c:valAx>
        <c:axId val="56523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0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100.99993000000001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7056"/>
        <c:axId val="565238232"/>
      </c:barChart>
      <c:catAx>
        <c:axId val="56523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8232"/>
        <c:crosses val="autoZero"/>
        <c:auto val="1"/>
        <c:lblAlgn val="ctr"/>
        <c:lblOffset val="100"/>
        <c:noMultiLvlLbl val="0"/>
      </c:catAx>
      <c:valAx>
        <c:axId val="56523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7.077134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240752"/>
        <c:axId val="566239184"/>
      </c:barChart>
      <c:catAx>
        <c:axId val="56624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39184"/>
        <c:crosses val="autoZero"/>
        <c:auto val="1"/>
        <c:lblAlgn val="ctr"/>
        <c:lblOffset val="100"/>
        <c:noMultiLvlLbl val="0"/>
      </c:catAx>
      <c:valAx>
        <c:axId val="566239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4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548.64779999999996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239968"/>
        <c:axId val="566237224"/>
      </c:barChart>
      <c:catAx>
        <c:axId val="56623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37224"/>
        <c:crosses val="autoZero"/>
        <c:auto val="1"/>
        <c:lblAlgn val="ctr"/>
        <c:lblOffset val="100"/>
        <c:noMultiLvlLbl val="0"/>
      </c:catAx>
      <c:valAx>
        <c:axId val="5662372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1.3670524E-2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236048"/>
        <c:axId val="566240360"/>
      </c:barChart>
      <c:catAx>
        <c:axId val="56623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40360"/>
        <c:crosses val="autoZero"/>
        <c:auto val="1"/>
        <c:lblAlgn val="ctr"/>
        <c:lblOffset val="100"/>
        <c:noMultiLvlLbl val="0"/>
      </c:catAx>
      <c:valAx>
        <c:axId val="56624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3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1.6346415999999999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241144"/>
        <c:axId val="566236832"/>
      </c:barChart>
      <c:catAx>
        <c:axId val="56624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36832"/>
        <c:crosses val="autoZero"/>
        <c:auto val="1"/>
        <c:lblAlgn val="ctr"/>
        <c:lblOffset val="100"/>
        <c:noMultiLvlLbl val="0"/>
      </c:catAx>
      <c:valAx>
        <c:axId val="566236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4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17.081907000000001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076120"/>
        <c:axId val="216074160"/>
      </c:barChart>
      <c:catAx>
        <c:axId val="21607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74160"/>
        <c:crosses val="autoZero"/>
        <c:auto val="1"/>
        <c:lblAlgn val="ctr"/>
        <c:lblOffset val="100"/>
        <c:noMultiLvlLbl val="0"/>
      </c:catAx>
      <c:valAx>
        <c:axId val="216074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07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135.7741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241536"/>
        <c:axId val="566235264"/>
      </c:barChart>
      <c:catAx>
        <c:axId val="5662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35264"/>
        <c:crosses val="autoZero"/>
        <c:auto val="1"/>
        <c:lblAlgn val="ctr"/>
        <c:lblOffset val="100"/>
        <c:noMultiLvlLbl val="0"/>
      </c:catAx>
      <c:valAx>
        <c:axId val="56623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40.818330000000003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235656"/>
        <c:axId val="566242712"/>
      </c:barChart>
      <c:catAx>
        <c:axId val="56623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42712"/>
        <c:crosses val="autoZero"/>
        <c:auto val="1"/>
        <c:lblAlgn val="ctr"/>
        <c:lblOffset val="100"/>
        <c:noMultiLvlLbl val="0"/>
      </c:catAx>
      <c:valAx>
        <c:axId val="56624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3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6.7809999999999997</c:v>
                </c:pt>
                <c:pt idx="1">
                  <c:v>24.814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6236440"/>
        <c:axId val="566238400"/>
      </c:barChart>
      <c:catAx>
        <c:axId val="56623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38400"/>
        <c:crosses val="autoZero"/>
        <c:auto val="1"/>
        <c:lblAlgn val="ctr"/>
        <c:lblOffset val="100"/>
        <c:noMultiLvlLbl val="0"/>
      </c:catAx>
      <c:valAx>
        <c:axId val="56623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3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11.329257</c:v>
                </c:pt>
                <c:pt idx="1">
                  <c:v>13.851122</c:v>
                </c:pt>
                <c:pt idx="2">
                  <c:v>20.950298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298.52008000000001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4730752"/>
        <c:axId val="644729184"/>
      </c:barChart>
      <c:catAx>
        <c:axId val="64473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729184"/>
        <c:crosses val="autoZero"/>
        <c:auto val="1"/>
        <c:lblAlgn val="ctr"/>
        <c:lblOffset val="100"/>
        <c:noMultiLvlLbl val="0"/>
      </c:catAx>
      <c:valAx>
        <c:axId val="644729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47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13.105751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4729576"/>
        <c:axId val="644727616"/>
      </c:barChart>
      <c:catAx>
        <c:axId val="64472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727616"/>
        <c:crosses val="autoZero"/>
        <c:auto val="1"/>
        <c:lblAlgn val="ctr"/>
        <c:lblOffset val="100"/>
        <c:noMultiLvlLbl val="0"/>
      </c:catAx>
      <c:valAx>
        <c:axId val="64472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472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56.277999999999999</c:v>
                </c:pt>
                <c:pt idx="1">
                  <c:v>18.478000000000002</c:v>
                </c:pt>
                <c:pt idx="2">
                  <c:v>25.242999999999999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4731144"/>
        <c:axId val="644733888"/>
      </c:barChart>
      <c:catAx>
        <c:axId val="64473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733888"/>
        <c:crosses val="autoZero"/>
        <c:auto val="1"/>
        <c:lblAlgn val="ctr"/>
        <c:lblOffset val="100"/>
        <c:noMultiLvlLbl val="0"/>
      </c:catAx>
      <c:valAx>
        <c:axId val="64473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473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953.01904000000002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4731536"/>
        <c:axId val="644732320"/>
      </c:barChart>
      <c:catAx>
        <c:axId val="64473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732320"/>
        <c:crosses val="autoZero"/>
        <c:auto val="1"/>
        <c:lblAlgn val="ctr"/>
        <c:lblOffset val="100"/>
        <c:noMultiLvlLbl val="0"/>
      </c:catAx>
      <c:valAx>
        <c:axId val="644732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473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58.372337000000002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4733104"/>
        <c:axId val="644733496"/>
      </c:barChart>
      <c:catAx>
        <c:axId val="64473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733496"/>
        <c:crosses val="autoZero"/>
        <c:auto val="1"/>
        <c:lblAlgn val="ctr"/>
        <c:lblOffset val="100"/>
        <c:noMultiLvlLbl val="0"/>
      </c:catAx>
      <c:valAx>
        <c:axId val="644733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473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307.84500000000003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4734280"/>
        <c:axId val="644728400"/>
      </c:barChart>
      <c:catAx>
        <c:axId val="64473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728400"/>
        <c:crosses val="autoZero"/>
        <c:auto val="1"/>
        <c:lblAlgn val="ctr"/>
        <c:lblOffset val="100"/>
        <c:noMultiLvlLbl val="0"/>
      </c:catAx>
      <c:valAx>
        <c:axId val="6447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473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2.1330732999999999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9800"/>
        <c:axId val="565239408"/>
      </c:barChart>
      <c:catAx>
        <c:axId val="5652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9408"/>
        <c:crosses val="autoZero"/>
        <c:auto val="1"/>
        <c:lblAlgn val="ctr"/>
        <c:lblOffset val="100"/>
        <c:noMultiLvlLbl val="0"/>
      </c:catAx>
      <c:valAx>
        <c:axId val="56523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2658.4656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4629184"/>
        <c:axId val="644629576"/>
      </c:barChart>
      <c:catAx>
        <c:axId val="64462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629576"/>
        <c:crosses val="autoZero"/>
        <c:auto val="1"/>
        <c:lblAlgn val="ctr"/>
        <c:lblOffset val="100"/>
        <c:noMultiLvlLbl val="0"/>
      </c:catAx>
      <c:valAx>
        <c:axId val="64462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46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10.142844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4629968"/>
        <c:axId val="644631928"/>
      </c:barChart>
      <c:catAx>
        <c:axId val="6446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631928"/>
        <c:crosses val="autoZero"/>
        <c:auto val="1"/>
        <c:lblAlgn val="ctr"/>
        <c:lblOffset val="100"/>
        <c:noMultiLvlLbl val="0"/>
      </c:catAx>
      <c:valAx>
        <c:axId val="64463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46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1.5578573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4628400"/>
        <c:axId val="644627616"/>
      </c:barChart>
      <c:catAx>
        <c:axId val="64462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4627616"/>
        <c:crosses val="autoZero"/>
        <c:auto val="1"/>
        <c:lblAlgn val="ctr"/>
        <c:lblOffset val="100"/>
        <c:noMultiLvlLbl val="0"/>
      </c:catAx>
      <c:valAx>
        <c:axId val="64462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462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205.01791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3920"/>
        <c:axId val="565240584"/>
      </c:barChart>
      <c:catAx>
        <c:axId val="56523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40584"/>
        <c:crosses val="autoZero"/>
        <c:auto val="1"/>
        <c:lblAlgn val="ctr"/>
        <c:lblOffset val="100"/>
        <c:noMultiLvlLbl val="0"/>
      </c:catAx>
      <c:valAx>
        <c:axId val="56524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0.77335167000000005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5096"/>
        <c:axId val="565235880"/>
      </c:barChart>
      <c:catAx>
        <c:axId val="56523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5880"/>
        <c:crosses val="autoZero"/>
        <c:auto val="1"/>
        <c:lblAlgn val="ctr"/>
        <c:lblOffset val="100"/>
        <c:noMultiLvlLbl val="0"/>
      </c:catAx>
      <c:valAx>
        <c:axId val="56523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8.3260009999999998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8624"/>
        <c:axId val="565234312"/>
      </c:barChart>
      <c:catAx>
        <c:axId val="56523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4312"/>
        <c:crosses val="autoZero"/>
        <c:auto val="1"/>
        <c:lblAlgn val="ctr"/>
        <c:lblOffset val="100"/>
        <c:noMultiLvlLbl val="0"/>
      </c:catAx>
      <c:valAx>
        <c:axId val="56523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1.5578573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39016"/>
        <c:axId val="565233136"/>
      </c:barChart>
      <c:catAx>
        <c:axId val="5652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33136"/>
        <c:crosses val="autoZero"/>
        <c:auto val="1"/>
        <c:lblAlgn val="ctr"/>
        <c:lblOffset val="100"/>
        <c:noMultiLvlLbl val="0"/>
      </c:catAx>
      <c:valAx>
        <c:axId val="56523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296.20657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06360"/>
        <c:axId val="560803224"/>
      </c:barChart>
      <c:catAx>
        <c:axId val="56080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03224"/>
        <c:crosses val="autoZero"/>
        <c:auto val="1"/>
        <c:lblAlgn val="ctr"/>
        <c:lblOffset val="100"/>
        <c:noMultiLvlLbl val="0"/>
      </c:catAx>
      <c:valAx>
        <c:axId val="56080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0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5.6211348000000001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804008"/>
        <c:axId val="560805968"/>
      </c:barChart>
      <c:catAx>
        <c:axId val="56080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805968"/>
        <c:crosses val="autoZero"/>
        <c:auto val="1"/>
        <c:lblAlgn val="ctr"/>
        <c:lblOffset val="100"/>
        <c:noMultiLvlLbl val="0"/>
      </c:catAx>
      <c:valAx>
        <c:axId val="56080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80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정란이, ID : H2300056)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08일 13:00:21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953.01904000000002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48.633490000000002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17.081907000000001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56.277999999999999</v>
      </c>
      <c r="G8" s="59">
        <f>'DRIs DATA 입력'!G8</f>
        <v>18.478000000000002</v>
      </c>
      <c r="H8" s="59">
        <f>'DRIs DATA 입력'!H8</f>
        <v>25.242999999999999</v>
      </c>
      <c r="I8" s="46"/>
      <c r="J8" s="59" t="s">
        <v>216</v>
      </c>
      <c r="K8" s="59">
        <f>'DRIs DATA 입력'!K8</f>
        <v>6.7809999999999997</v>
      </c>
      <c r="L8" s="59">
        <f>'DRIs DATA 입력'!L8</f>
        <v>24.814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298.52008000000001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13.105751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2.1330732999999999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205.01791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58.372337000000002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1.0433062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0.77335167000000005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8.3260009999999998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1.5578573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296.20657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5.6211348000000001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1.3158213000000001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0.37885508000000001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307.84500000000003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726.60424999999998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2658.4656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1724.9347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20.817692000000001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100.99993000000001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10.142844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7.077134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548.64779999999996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1.3670524E-2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1.6346415999999999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135.7741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40.818330000000003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5" sqref="F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324</v>
      </c>
      <c r="G1" s="62" t="s">
        <v>311</v>
      </c>
      <c r="H1" s="61" t="s">
        <v>325</v>
      </c>
    </row>
    <row r="3" spans="1:27" x14ac:dyDescent="0.3">
      <c r="A3" s="71" t="s">
        <v>297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326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315</v>
      </c>
      <c r="V4" s="69"/>
      <c r="W4" s="69"/>
      <c r="X4" s="69"/>
      <c r="Y4" s="69"/>
      <c r="Z4" s="69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327</v>
      </c>
      <c r="H5" s="65" t="s">
        <v>46</v>
      </c>
      <c r="J5" s="65"/>
      <c r="K5" s="65" t="s">
        <v>281</v>
      </c>
      <c r="L5" s="65" t="s">
        <v>312</v>
      </c>
      <c r="N5" s="65"/>
      <c r="O5" s="65" t="s">
        <v>282</v>
      </c>
      <c r="P5" s="65" t="s">
        <v>283</v>
      </c>
      <c r="Q5" s="65" t="s">
        <v>305</v>
      </c>
      <c r="R5" s="65" t="s">
        <v>328</v>
      </c>
      <c r="S5" s="65" t="s">
        <v>280</v>
      </c>
      <c r="U5" s="65"/>
      <c r="V5" s="65" t="s">
        <v>282</v>
      </c>
      <c r="W5" s="65" t="s">
        <v>283</v>
      </c>
      <c r="X5" s="65" t="s">
        <v>305</v>
      </c>
      <c r="Y5" s="65" t="s">
        <v>284</v>
      </c>
      <c r="Z5" s="65" t="s">
        <v>280</v>
      </c>
    </row>
    <row r="6" spans="1:27" x14ac:dyDescent="0.3">
      <c r="A6" s="65" t="s">
        <v>277</v>
      </c>
      <c r="B6" s="65">
        <v>1800</v>
      </c>
      <c r="C6" s="65">
        <v>953.01904000000002</v>
      </c>
      <c r="E6" s="65" t="s">
        <v>316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313</v>
      </c>
      <c r="O6" s="65">
        <v>40</v>
      </c>
      <c r="P6" s="65">
        <v>50</v>
      </c>
      <c r="Q6" s="65">
        <v>0</v>
      </c>
      <c r="R6" s="65">
        <v>0</v>
      </c>
      <c r="S6" s="65">
        <v>48.633490000000002</v>
      </c>
      <c r="U6" s="65" t="s">
        <v>329</v>
      </c>
      <c r="V6" s="65">
        <v>0</v>
      </c>
      <c r="W6" s="65">
        <v>0</v>
      </c>
      <c r="X6" s="65">
        <v>20</v>
      </c>
      <c r="Y6" s="65">
        <v>0</v>
      </c>
      <c r="Z6" s="65">
        <v>17.081907000000001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330</v>
      </c>
      <c r="F8" s="65">
        <v>56.277999999999999</v>
      </c>
      <c r="G8" s="65">
        <v>18.478000000000002</v>
      </c>
      <c r="H8" s="65">
        <v>25.242999999999999</v>
      </c>
      <c r="J8" s="65" t="s">
        <v>286</v>
      </c>
      <c r="K8" s="65">
        <v>6.7809999999999997</v>
      </c>
      <c r="L8" s="65">
        <v>24.814</v>
      </c>
    </row>
    <row r="13" spans="1:27" x14ac:dyDescent="0.3">
      <c r="A13" s="70" t="s">
        <v>314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287</v>
      </c>
      <c r="B14" s="69"/>
      <c r="C14" s="69"/>
      <c r="D14" s="69"/>
      <c r="E14" s="69"/>
      <c r="F14" s="69"/>
      <c r="H14" s="69" t="s">
        <v>288</v>
      </c>
      <c r="I14" s="69"/>
      <c r="J14" s="69"/>
      <c r="K14" s="69"/>
      <c r="L14" s="69"/>
      <c r="M14" s="69"/>
      <c r="O14" s="69" t="s">
        <v>298</v>
      </c>
      <c r="P14" s="69"/>
      <c r="Q14" s="69"/>
      <c r="R14" s="69"/>
      <c r="S14" s="69"/>
      <c r="T14" s="69"/>
      <c r="V14" s="69" t="s">
        <v>299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282</v>
      </c>
      <c r="C15" s="65" t="s">
        <v>283</v>
      </c>
      <c r="D15" s="65" t="s">
        <v>305</v>
      </c>
      <c r="E15" s="65" t="s">
        <v>284</v>
      </c>
      <c r="F15" s="65" t="s">
        <v>280</v>
      </c>
      <c r="H15" s="65"/>
      <c r="I15" s="65" t="s">
        <v>331</v>
      </c>
      <c r="J15" s="65" t="s">
        <v>283</v>
      </c>
      <c r="K15" s="65" t="s">
        <v>305</v>
      </c>
      <c r="L15" s="65" t="s">
        <v>284</v>
      </c>
      <c r="M15" s="65" t="s">
        <v>280</v>
      </c>
      <c r="O15" s="65"/>
      <c r="P15" s="65" t="s">
        <v>282</v>
      </c>
      <c r="Q15" s="65" t="s">
        <v>283</v>
      </c>
      <c r="R15" s="65" t="s">
        <v>305</v>
      </c>
      <c r="S15" s="65" t="s">
        <v>284</v>
      </c>
      <c r="T15" s="65" t="s">
        <v>280</v>
      </c>
      <c r="V15" s="65"/>
      <c r="W15" s="65" t="s">
        <v>282</v>
      </c>
      <c r="X15" s="65" t="s">
        <v>283</v>
      </c>
      <c r="Y15" s="65" t="s">
        <v>305</v>
      </c>
      <c r="Z15" s="65" t="s">
        <v>284</v>
      </c>
      <c r="AA15" s="65" t="s">
        <v>280</v>
      </c>
    </row>
    <row r="16" spans="1:27" x14ac:dyDescent="0.3">
      <c r="A16" s="65" t="s">
        <v>317</v>
      </c>
      <c r="B16" s="65">
        <v>430</v>
      </c>
      <c r="C16" s="65">
        <v>600</v>
      </c>
      <c r="D16" s="65">
        <v>0</v>
      </c>
      <c r="E16" s="65">
        <v>3000</v>
      </c>
      <c r="F16" s="65">
        <v>298.52008000000001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13.105751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2.1330732999999999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205.01791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289</v>
      </c>
      <c r="B24" s="69"/>
      <c r="C24" s="69"/>
      <c r="D24" s="69"/>
      <c r="E24" s="69"/>
      <c r="F24" s="69"/>
      <c r="H24" s="69" t="s">
        <v>300</v>
      </c>
      <c r="I24" s="69"/>
      <c r="J24" s="69"/>
      <c r="K24" s="69"/>
      <c r="L24" s="69"/>
      <c r="M24" s="69"/>
      <c r="O24" s="69" t="s">
        <v>332</v>
      </c>
      <c r="P24" s="69"/>
      <c r="Q24" s="69"/>
      <c r="R24" s="69"/>
      <c r="S24" s="69"/>
      <c r="T24" s="69"/>
      <c r="V24" s="69" t="s">
        <v>318</v>
      </c>
      <c r="W24" s="69"/>
      <c r="X24" s="69"/>
      <c r="Y24" s="69"/>
      <c r="Z24" s="69"/>
      <c r="AA24" s="69"/>
      <c r="AC24" s="69" t="s">
        <v>301</v>
      </c>
      <c r="AD24" s="69"/>
      <c r="AE24" s="69"/>
      <c r="AF24" s="69"/>
      <c r="AG24" s="69"/>
      <c r="AH24" s="69"/>
      <c r="AJ24" s="69" t="s">
        <v>319</v>
      </c>
      <c r="AK24" s="69"/>
      <c r="AL24" s="69"/>
      <c r="AM24" s="69"/>
      <c r="AN24" s="69"/>
      <c r="AO24" s="69"/>
      <c r="AQ24" s="69" t="s">
        <v>333</v>
      </c>
      <c r="AR24" s="69"/>
      <c r="AS24" s="69"/>
      <c r="AT24" s="69"/>
      <c r="AU24" s="69"/>
      <c r="AV24" s="69"/>
      <c r="AX24" s="69" t="s">
        <v>307</v>
      </c>
      <c r="AY24" s="69"/>
      <c r="AZ24" s="69"/>
      <c r="BA24" s="69"/>
      <c r="BB24" s="69"/>
      <c r="BC24" s="69"/>
      <c r="BE24" s="69" t="s">
        <v>320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282</v>
      </c>
      <c r="C25" s="65" t="s">
        <v>283</v>
      </c>
      <c r="D25" s="65" t="s">
        <v>305</v>
      </c>
      <c r="E25" s="65" t="s">
        <v>284</v>
      </c>
      <c r="F25" s="65" t="s">
        <v>280</v>
      </c>
      <c r="H25" s="65"/>
      <c r="I25" s="65" t="s">
        <v>282</v>
      </c>
      <c r="J25" s="65" t="s">
        <v>334</v>
      </c>
      <c r="K25" s="65" t="s">
        <v>305</v>
      </c>
      <c r="L25" s="65" t="s">
        <v>284</v>
      </c>
      <c r="M25" s="65" t="s">
        <v>280</v>
      </c>
      <c r="O25" s="65"/>
      <c r="P25" s="65" t="s">
        <v>282</v>
      </c>
      <c r="Q25" s="65" t="s">
        <v>283</v>
      </c>
      <c r="R25" s="65" t="s">
        <v>305</v>
      </c>
      <c r="S25" s="65" t="s">
        <v>328</v>
      </c>
      <c r="T25" s="65" t="s">
        <v>335</v>
      </c>
      <c r="V25" s="65"/>
      <c r="W25" s="65" t="s">
        <v>282</v>
      </c>
      <c r="X25" s="65" t="s">
        <v>283</v>
      </c>
      <c r="Y25" s="65" t="s">
        <v>305</v>
      </c>
      <c r="Z25" s="65" t="s">
        <v>284</v>
      </c>
      <c r="AA25" s="65" t="s">
        <v>280</v>
      </c>
      <c r="AC25" s="65"/>
      <c r="AD25" s="65" t="s">
        <v>282</v>
      </c>
      <c r="AE25" s="65" t="s">
        <v>283</v>
      </c>
      <c r="AF25" s="65" t="s">
        <v>305</v>
      </c>
      <c r="AG25" s="65" t="s">
        <v>284</v>
      </c>
      <c r="AH25" s="65" t="s">
        <v>280</v>
      </c>
      <c r="AJ25" s="65"/>
      <c r="AK25" s="65" t="s">
        <v>282</v>
      </c>
      <c r="AL25" s="65" t="s">
        <v>334</v>
      </c>
      <c r="AM25" s="65" t="s">
        <v>305</v>
      </c>
      <c r="AN25" s="65" t="s">
        <v>328</v>
      </c>
      <c r="AO25" s="65" t="s">
        <v>280</v>
      </c>
      <c r="AQ25" s="65"/>
      <c r="AR25" s="65" t="s">
        <v>282</v>
      </c>
      <c r="AS25" s="65" t="s">
        <v>283</v>
      </c>
      <c r="AT25" s="65" t="s">
        <v>305</v>
      </c>
      <c r="AU25" s="65" t="s">
        <v>284</v>
      </c>
      <c r="AV25" s="65" t="s">
        <v>280</v>
      </c>
      <c r="AX25" s="65"/>
      <c r="AY25" s="65" t="s">
        <v>282</v>
      </c>
      <c r="AZ25" s="65" t="s">
        <v>283</v>
      </c>
      <c r="BA25" s="65" t="s">
        <v>305</v>
      </c>
      <c r="BB25" s="65" t="s">
        <v>284</v>
      </c>
      <c r="BC25" s="65" t="s">
        <v>280</v>
      </c>
      <c r="BE25" s="65"/>
      <c r="BF25" s="65" t="s">
        <v>282</v>
      </c>
      <c r="BG25" s="65" t="s">
        <v>283</v>
      </c>
      <c r="BH25" s="65" t="s">
        <v>336</v>
      </c>
      <c r="BI25" s="65" t="s">
        <v>284</v>
      </c>
      <c r="BJ25" s="65" t="s">
        <v>335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58.372337000000002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1.0433062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0.77335167000000005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8.3260009999999998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1.5578573</v>
      </c>
      <c r="AJ26" s="65" t="s">
        <v>290</v>
      </c>
      <c r="AK26" s="65">
        <v>320</v>
      </c>
      <c r="AL26" s="65">
        <v>400</v>
      </c>
      <c r="AM26" s="65">
        <v>0</v>
      </c>
      <c r="AN26" s="65">
        <v>1000</v>
      </c>
      <c r="AO26" s="65">
        <v>296.20657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5.6211348000000001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1.3158213000000001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0.37885508000000001</v>
      </c>
    </row>
    <row r="33" spans="1:68" x14ac:dyDescent="0.3">
      <c r="A33" s="70" t="s">
        <v>308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303</v>
      </c>
      <c r="W34" s="69"/>
      <c r="X34" s="69"/>
      <c r="Y34" s="69"/>
      <c r="Z34" s="69"/>
      <c r="AA34" s="69"/>
      <c r="AC34" s="69" t="s">
        <v>291</v>
      </c>
      <c r="AD34" s="69"/>
      <c r="AE34" s="69"/>
      <c r="AF34" s="69"/>
      <c r="AG34" s="69"/>
      <c r="AH34" s="69"/>
      <c r="AJ34" s="69" t="s">
        <v>309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282</v>
      </c>
      <c r="C35" s="65" t="s">
        <v>334</v>
      </c>
      <c r="D35" s="65" t="s">
        <v>336</v>
      </c>
      <c r="E35" s="65" t="s">
        <v>284</v>
      </c>
      <c r="F35" s="65" t="s">
        <v>280</v>
      </c>
      <c r="H35" s="65"/>
      <c r="I35" s="65" t="s">
        <v>331</v>
      </c>
      <c r="J35" s="65" t="s">
        <v>283</v>
      </c>
      <c r="K35" s="65" t="s">
        <v>305</v>
      </c>
      <c r="L35" s="65" t="s">
        <v>284</v>
      </c>
      <c r="M35" s="65" t="s">
        <v>280</v>
      </c>
      <c r="O35" s="65"/>
      <c r="P35" s="65" t="s">
        <v>282</v>
      </c>
      <c r="Q35" s="65" t="s">
        <v>283</v>
      </c>
      <c r="R35" s="65" t="s">
        <v>305</v>
      </c>
      <c r="S35" s="65" t="s">
        <v>284</v>
      </c>
      <c r="T35" s="65" t="s">
        <v>335</v>
      </c>
      <c r="V35" s="65"/>
      <c r="W35" s="65" t="s">
        <v>331</v>
      </c>
      <c r="X35" s="65" t="s">
        <v>283</v>
      </c>
      <c r="Y35" s="65" t="s">
        <v>305</v>
      </c>
      <c r="Z35" s="65" t="s">
        <v>284</v>
      </c>
      <c r="AA35" s="65" t="s">
        <v>280</v>
      </c>
      <c r="AC35" s="65"/>
      <c r="AD35" s="65" t="s">
        <v>331</v>
      </c>
      <c r="AE35" s="65" t="s">
        <v>283</v>
      </c>
      <c r="AF35" s="65" t="s">
        <v>305</v>
      </c>
      <c r="AG35" s="65" t="s">
        <v>284</v>
      </c>
      <c r="AH35" s="65" t="s">
        <v>280</v>
      </c>
      <c r="AJ35" s="65"/>
      <c r="AK35" s="65" t="s">
        <v>282</v>
      </c>
      <c r="AL35" s="65" t="s">
        <v>283</v>
      </c>
      <c r="AM35" s="65" t="s">
        <v>305</v>
      </c>
      <c r="AN35" s="65" t="s">
        <v>284</v>
      </c>
      <c r="AO35" s="65" t="s">
        <v>280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307.84500000000003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726.60424999999998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2658.4656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1724.9347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20.817692000000001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100.99993000000001</v>
      </c>
    </row>
    <row r="43" spans="1:68" x14ac:dyDescent="0.3">
      <c r="A43" s="70" t="s">
        <v>337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292</v>
      </c>
      <c r="B44" s="69"/>
      <c r="C44" s="69"/>
      <c r="D44" s="69"/>
      <c r="E44" s="69"/>
      <c r="F44" s="69"/>
      <c r="H44" s="69" t="s">
        <v>293</v>
      </c>
      <c r="I44" s="69"/>
      <c r="J44" s="69"/>
      <c r="K44" s="69"/>
      <c r="L44" s="69"/>
      <c r="M44" s="69"/>
      <c r="O44" s="69" t="s">
        <v>321</v>
      </c>
      <c r="P44" s="69"/>
      <c r="Q44" s="69"/>
      <c r="R44" s="69"/>
      <c r="S44" s="69"/>
      <c r="T44" s="69"/>
      <c r="V44" s="69" t="s">
        <v>310</v>
      </c>
      <c r="W44" s="69"/>
      <c r="X44" s="69"/>
      <c r="Y44" s="69"/>
      <c r="Z44" s="69"/>
      <c r="AA44" s="69"/>
      <c r="AC44" s="69" t="s">
        <v>322</v>
      </c>
      <c r="AD44" s="69"/>
      <c r="AE44" s="69"/>
      <c r="AF44" s="69"/>
      <c r="AG44" s="69"/>
      <c r="AH44" s="69"/>
      <c r="AJ44" s="69" t="s">
        <v>304</v>
      </c>
      <c r="AK44" s="69"/>
      <c r="AL44" s="69"/>
      <c r="AM44" s="69"/>
      <c r="AN44" s="69"/>
      <c r="AO44" s="69"/>
      <c r="AQ44" s="69" t="s">
        <v>338</v>
      </c>
      <c r="AR44" s="69"/>
      <c r="AS44" s="69"/>
      <c r="AT44" s="69"/>
      <c r="AU44" s="69"/>
      <c r="AV44" s="69"/>
      <c r="AX44" s="69" t="s">
        <v>294</v>
      </c>
      <c r="AY44" s="69"/>
      <c r="AZ44" s="69"/>
      <c r="BA44" s="69"/>
      <c r="BB44" s="69"/>
      <c r="BC44" s="69"/>
      <c r="BE44" s="69" t="s">
        <v>323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282</v>
      </c>
      <c r="C45" s="65" t="s">
        <v>283</v>
      </c>
      <c r="D45" s="65" t="s">
        <v>305</v>
      </c>
      <c r="E45" s="65" t="s">
        <v>284</v>
      </c>
      <c r="F45" s="65" t="s">
        <v>280</v>
      </c>
      <c r="H45" s="65"/>
      <c r="I45" s="65" t="s">
        <v>282</v>
      </c>
      <c r="J45" s="65" t="s">
        <v>283</v>
      </c>
      <c r="K45" s="65" t="s">
        <v>305</v>
      </c>
      <c r="L45" s="65" t="s">
        <v>284</v>
      </c>
      <c r="M45" s="65" t="s">
        <v>280</v>
      </c>
      <c r="O45" s="65"/>
      <c r="P45" s="65" t="s">
        <v>282</v>
      </c>
      <c r="Q45" s="65" t="s">
        <v>283</v>
      </c>
      <c r="R45" s="65" t="s">
        <v>305</v>
      </c>
      <c r="S45" s="65" t="s">
        <v>284</v>
      </c>
      <c r="T45" s="65" t="s">
        <v>280</v>
      </c>
      <c r="V45" s="65"/>
      <c r="W45" s="65" t="s">
        <v>282</v>
      </c>
      <c r="X45" s="65" t="s">
        <v>283</v>
      </c>
      <c r="Y45" s="65" t="s">
        <v>305</v>
      </c>
      <c r="Z45" s="65" t="s">
        <v>328</v>
      </c>
      <c r="AA45" s="65" t="s">
        <v>280</v>
      </c>
      <c r="AC45" s="65"/>
      <c r="AD45" s="65" t="s">
        <v>282</v>
      </c>
      <c r="AE45" s="65" t="s">
        <v>283</v>
      </c>
      <c r="AF45" s="65" t="s">
        <v>305</v>
      </c>
      <c r="AG45" s="65" t="s">
        <v>284</v>
      </c>
      <c r="AH45" s="65" t="s">
        <v>335</v>
      </c>
      <c r="AJ45" s="65"/>
      <c r="AK45" s="65" t="s">
        <v>282</v>
      </c>
      <c r="AL45" s="65" t="s">
        <v>283</v>
      </c>
      <c r="AM45" s="65" t="s">
        <v>305</v>
      </c>
      <c r="AN45" s="65" t="s">
        <v>328</v>
      </c>
      <c r="AO45" s="65" t="s">
        <v>280</v>
      </c>
      <c r="AQ45" s="65"/>
      <c r="AR45" s="65" t="s">
        <v>282</v>
      </c>
      <c r="AS45" s="65" t="s">
        <v>283</v>
      </c>
      <c r="AT45" s="65" t="s">
        <v>305</v>
      </c>
      <c r="AU45" s="65" t="s">
        <v>284</v>
      </c>
      <c r="AV45" s="65" t="s">
        <v>280</v>
      </c>
      <c r="AX45" s="65"/>
      <c r="AY45" s="65" t="s">
        <v>282</v>
      </c>
      <c r="AZ45" s="65" t="s">
        <v>334</v>
      </c>
      <c r="BA45" s="65" t="s">
        <v>305</v>
      </c>
      <c r="BB45" s="65" t="s">
        <v>284</v>
      </c>
      <c r="BC45" s="65" t="s">
        <v>280</v>
      </c>
      <c r="BE45" s="65"/>
      <c r="BF45" s="65" t="s">
        <v>282</v>
      </c>
      <c r="BG45" s="65" t="s">
        <v>283</v>
      </c>
      <c r="BH45" s="65" t="s">
        <v>305</v>
      </c>
      <c r="BI45" s="65" t="s">
        <v>284</v>
      </c>
      <c r="BJ45" s="65" t="s">
        <v>335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10.142844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7.077134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548.64779999999996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1.3670524E-2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1.6346415999999999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135.7741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40.818330000000003</v>
      </c>
      <c r="AX46" s="65" t="s">
        <v>339</v>
      </c>
      <c r="AY46" s="65"/>
      <c r="AZ46" s="65"/>
      <c r="BA46" s="65"/>
      <c r="BB46" s="65"/>
      <c r="BC46" s="65"/>
      <c r="BE46" s="65" t="s">
        <v>296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4" sqref="J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340</v>
      </c>
      <c r="B2" s="61" t="s">
        <v>341</v>
      </c>
      <c r="C2" s="61" t="s">
        <v>342</v>
      </c>
      <c r="D2" s="61">
        <v>58</v>
      </c>
      <c r="E2" s="61">
        <v>953.01904000000002</v>
      </c>
      <c r="F2" s="61">
        <v>108.42409000000001</v>
      </c>
      <c r="G2" s="61">
        <v>35.600113</v>
      </c>
      <c r="H2" s="61">
        <v>23.296097</v>
      </c>
      <c r="I2" s="61">
        <v>12.304017</v>
      </c>
      <c r="J2" s="61">
        <v>48.633490000000002</v>
      </c>
      <c r="K2" s="61">
        <v>24.732444999999998</v>
      </c>
      <c r="L2" s="61">
        <v>23.901045</v>
      </c>
      <c r="M2" s="61">
        <v>17.081907000000001</v>
      </c>
      <c r="N2" s="61">
        <v>2.1702583</v>
      </c>
      <c r="O2" s="61">
        <v>11.095722</v>
      </c>
      <c r="P2" s="61">
        <v>482.57587000000001</v>
      </c>
      <c r="Q2" s="61">
        <v>12.764766</v>
      </c>
      <c r="R2" s="61">
        <v>298.52008000000001</v>
      </c>
      <c r="S2" s="61">
        <v>44.939472000000002</v>
      </c>
      <c r="T2" s="61">
        <v>3042.9677999999999</v>
      </c>
      <c r="U2" s="61">
        <v>2.1330732999999999</v>
      </c>
      <c r="V2" s="61">
        <v>13.105751</v>
      </c>
      <c r="W2" s="61">
        <v>205.01791</v>
      </c>
      <c r="X2" s="61">
        <v>58.372337000000002</v>
      </c>
      <c r="Y2" s="61">
        <v>1.0433062</v>
      </c>
      <c r="Z2" s="61">
        <v>0.77335167000000005</v>
      </c>
      <c r="AA2" s="61">
        <v>8.3260009999999998</v>
      </c>
      <c r="AB2" s="61">
        <v>1.5578573</v>
      </c>
      <c r="AC2" s="61">
        <v>296.20657</v>
      </c>
      <c r="AD2" s="61">
        <v>5.6211348000000001</v>
      </c>
      <c r="AE2" s="61">
        <v>1.3158213000000001</v>
      </c>
      <c r="AF2" s="61">
        <v>0.37885508000000001</v>
      </c>
      <c r="AG2" s="61">
        <v>307.84500000000003</v>
      </c>
      <c r="AH2" s="61">
        <v>209.30788000000001</v>
      </c>
      <c r="AI2" s="61">
        <v>98.537109999999998</v>
      </c>
      <c r="AJ2" s="61">
        <v>726.60424999999998</v>
      </c>
      <c r="AK2" s="61">
        <v>2658.4656</v>
      </c>
      <c r="AL2" s="61">
        <v>20.817692000000001</v>
      </c>
      <c r="AM2" s="61">
        <v>1724.9347</v>
      </c>
      <c r="AN2" s="61">
        <v>100.99993000000001</v>
      </c>
      <c r="AO2" s="61">
        <v>10.142844</v>
      </c>
      <c r="AP2" s="61">
        <v>7.4849389999999998</v>
      </c>
      <c r="AQ2" s="61">
        <v>2.6579052999999999</v>
      </c>
      <c r="AR2" s="61">
        <v>7.077134</v>
      </c>
      <c r="AS2" s="61">
        <v>548.64779999999996</v>
      </c>
      <c r="AT2" s="61">
        <v>1.3670524E-2</v>
      </c>
      <c r="AU2" s="61">
        <v>1.6346415999999999</v>
      </c>
      <c r="AV2" s="61">
        <v>135.7741</v>
      </c>
      <c r="AW2" s="61">
        <v>40.818330000000003</v>
      </c>
      <c r="AX2" s="61">
        <v>7.356828E-2</v>
      </c>
      <c r="AY2" s="61">
        <v>0.98292303000000003</v>
      </c>
      <c r="AZ2" s="61">
        <v>143.71978999999999</v>
      </c>
      <c r="BA2" s="61">
        <v>46.132317</v>
      </c>
      <c r="BB2" s="61">
        <v>11.329257</v>
      </c>
      <c r="BC2" s="61">
        <v>13.851122</v>
      </c>
      <c r="BD2" s="61">
        <v>20.950298</v>
      </c>
      <c r="BE2" s="61">
        <v>1.9041564</v>
      </c>
      <c r="BF2" s="61">
        <v>11.61713</v>
      </c>
      <c r="BG2" s="61">
        <v>0</v>
      </c>
      <c r="BH2" s="61">
        <v>0</v>
      </c>
      <c r="BI2" s="61">
        <v>4.6002959999999997E-5</v>
      </c>
      <c r="BJ2" s="61">
        <v>3.9236960000000001E-2</v>
      </c>
      <c r="BK2" s="61">
        <v>0</v>
      </c>
      <c r="BL2" s="61">
        <v>4.2656653000000003E-2</v>
      </c>
      <c r="BM2" s="61">
        <v>1.1634517</v>
      </c>
      <c r="BN2" s="61">
        <v>0.14641872</v>
      </c>
      <c r="BO2" s="61">
        <v>18.674105000000001</v>
      </c>
      <c r="BP2" s="61">
        <v>2.7813612999999999</v>
      </c>
      <c r="BQ2" s="61">
        <v>5.1207314000000004</v>
      </c>
      <c r="BR2" s="61">
        <v>21.486046000000002</v>
      </c>
      <c r="BS2" s="61">
        <v>25.739248</v>
      </c>
      <c r="BT2" s="61">
        <v>3.4788510000000001</v>
      </c>
      <c r="BU2" s="61">
        <v>0.13019264</v>
      </c>
      <c r="BV2" s="61">
        <v>6.8225380000000002E-2</v>
      </c>
      <c r="BW2" s="61">
        <v>0.23261838000000001</v>
      </c>
      <c r="BX2" s="61">
        <v>0.70870924000000002</v>
      </c>
      <c r="BY2" s="61">
        <v>8.0192774999999994E-2</v>
      </c>
      <c r="BZ2" s="61">
        <v>5.3363575999999999E-5</v>
      </c>
      <c r="CA2" s="61">
        <v>0.32010003999999997</v>
      </c>
      <c r="CB2" s="61">
        <v>4.0458012000000002E-2</v>
      </c>
      <c r="CC2" s="61">
        <v>0.12885235</v>
      </c>
      <c r="CD2" s="61">
        <v>1.6709204</v>
      </c>
      <c r="CE2" s="61">
        <v>9.793847E-2</v>
      </c>
      <c r="CF2" s="61">
        <v>0.25648525</v>
      </c>
      <c r="CG2" s="61">
        <v>0</v>
      </c>
      <c r="CH2" s="61">
        <v>3.3491403000000003E-2</v>
      </c>
      <c r="CI2" s="61">
        <v>7.6753823000000002E-3</v>
      </c>
      <c r="CJ2" s="61">
        <v>3.5591756999999999</v>
      </c>
      <c r="CK2" s="61">
        <v>2.4365214999999999E-2</v>
      </c>
      <c r="CL2" s="61">
        <v>1.0525194</v>
      </c>
      <c r="CM2" s="61">
        <v>1.1383065999999999</v>
      </c>
      <c r="CN2" s="61">
        <v>2074.9065000000001</v>
      </c>
      <c r="CO2" s="61">
        <v>3756.7239</v>
      </c>
      <c r="CP2" s="61">
        <v>3159.1107999999999</v>
      </c>
      <c r="CQ2" s="61">
        <v>729.75670000000002</v>
      </c>
      <c r="CR2" s="61">
        <v>462.31331999999998</v>
      </c>
      <c r="CS2" s="61">
        <v>141.16057000000001</v>
      </c>
      <c r="CT2" s="61">
        <v>2262.8312999999998</v>
      </c>
      <c r="CU2" s="61">
        <v>1626.9795999999999</v>
      </c>
      <c r="CV2" s="61">
        <v>363.04520000000002</v>
      </c>
      <c r="CW2" s="61">
        <v>1963.3153</v>
      </c>
      <c r="CX2" s="61">
        <v>566.61739999999998</v>
      </c>
      <c r="CY2" s="61">
        <v>2141.6365000000001</v>
      </c>
      <c r="CZ2" s="61">
        <v>1281.7335</v>
      </c>
      <c r="DA2" s="61">
        <v>3892.1801999999998</v>
      </c>
      <c r="DB2" s="61">
        <v>2760.6392000000001</v>
      </c>
      <c r="DC2" s="61">
        <v>6348.9780000000001</v>
      </c>
      <c r="DD2" s="61">
        <v>9893.4050000000007</v>
      </c>
      <c r="DE2" s="61">
        <v>2468.5617999999999</v>
      </c>
      <c r="DF2" s="61">
        <v>2712.8881999999999</v>
      </c>
      <c r="DG2" s="61">
        <v>2453.7944000000002</v>
      </c>
      <c r="DH2" s="61">
        <v>97.619789999999995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46.132317</v>
      </c>
      <c r="B6">
        <f>BB2</f>
        <v>11.329257</v>
      </c>
      <c r="C6">
        <f>BC2</f>
        <v>13.851122</v>
      </c>
      <c r="D6">
        <f>BD2</f>
        <v>20.950298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23629</v>
      </c>
      <c r="C2" s="56">
        <f ca="1">YEAR(TODAY())-YEAR(B2)+IF(TODAY()&gt;=DATE(YEAR(TODAY()),MONTH(B2),DAY(B2)),0,-1)</f>
        <v>58</v>
      </c>
      <c r="E2" s="52">
        <v>153.69999999999999</v>
      </c>
      <c r="F2" s="53" t="s">
        <v>39</v>
      </c>
      <c r="G2" s="52">
        <v>55.5</v>
      </c>
      <c r="H2" s="51" t="s">
        <v>41</v>
      </c>
      <c r="I2" s="72">
        <f>ROUND(G3/E3^2,1)</f>
        <v>23.5</v>
      </c>
    </row>
    <row r="3" spans="1:9" x14ac:dyDescent="0.3">
      <c r="E3" s="51">
        <f>E2/100</f>
        <v>1.5369999999999999</v>
      </c>
      <c r="F3" s="51" t="s">
        <v>40</v>
      </c>
      <c r="G3" s="51">
        <f>G2</f>
        <v>55.5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정란이, ID : H2300056)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08일 13:00:21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45036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153.69999999999999</v>
      </c>
      <c r="L12" s="129"/>
      <c r="M12" s="122">
        <f>'개인정보 및 신체계측 입력'!G2</f>
        <v>55.5</v>
      </c>
      <c r="N12" s="123"/>
      <c r="O12" s="118" t="s">
        <v>271</v>
      </c>
      <c r="P12" s="112"/>
      <c r="Q12" s="115">
        <f>'개인정보 및 신체계측 입력'!I2</f>
        <v>23.5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정란이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56.277999999999999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18.478000000000002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25.242999999999999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0.5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0.7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24.8</v>
      </c>
      <c r="L71" s="36" t="s">
        <v>53</v>
      </c>
      <c r="M71" s="36">
        <f>ROUND('DRIs DATA'!K8,1)</f>
        <v>6.8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39.799999999999997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109.21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58.37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103.86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38.479999999999997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177.23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101.43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2023-05-08T04:15:57Z</dcterms:modified>
</cp:coreProperties>
</file>