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<sst xmlns="http://schemas.openxmlformats.org/spreadsheetml/2006/main" count="692" uniqueCount="339">
  <si>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</si>
  <si>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</si>
  <si>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</si>
  <si>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</si>
  <si>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</si>
  <si>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</si>
  <si>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</si>
  <si>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</si>
  <si>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</si>
  <si>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</si>
  <si>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</si>
  <si>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</si>
  <si>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</si>
  <si>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</si>
  <si>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</si>
  <si>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</si>
  <si>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</si>
  <si>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</si>
  <si>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</si>
  <si>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</si>
  <si>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</si>
  <si>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</si>
  <si>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</si>
  <si>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</si>
  <si>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</si>
  <si>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</si>
  <si>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</si>
  <si>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</si>
  <si>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</si>
  <si>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</si>
  <si>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</si>
  <si>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</si>
  <si>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</si>
  <si>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</si>
  <si>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</si>
  <si>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</si>
  <si>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</si>
  <si>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</si>
  <si>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</si>
  <si>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</si>
  <si>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</si>
  <si>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</si>
  <si>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</si>
  <si>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</si>
  <si>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</si>
  <si>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</si>
  <si>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</si>
  <si>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</si>
  <si>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</si>
  <si>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</si>
  <si>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</si>
  <si>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</si>
  <si>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</si>
  <si>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</si>
  <si>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</si>
  <si>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</si>
  <si>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</si>
  <si>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</si>
  <si>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</si>
  <si>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</si>
  <si>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</si>
  <si>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</si>
  <si>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</si>
  <si>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</si>
  <si>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</si>
  <si>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</si>
  <si>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</si>
  <si>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</si>
  <si>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</si>
  <si>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</si>
  <si>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</si>
  <si>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</si>
  <si>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</si>
  <si>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</si>
  <si>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</si>
  <si>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</si>
  <si>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</si>
  <si>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</si>
  <si>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</si>
  <si>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</si>
  <si>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</si>
  <si>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</si>
  <si>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</si>
  <si>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</si>
  <si>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</si>
  <si>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</si>
  <si>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</si>
  <si>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</si>
  <si>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</si>
  <si>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</si>
  <si>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</si>
  <si>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</si>
  <si>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</si>
  <si>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</si>
  <si>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</si>
  <si>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</si>
  <si>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</si>
  <si>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</si>
  <si>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</si>
  <si>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</si>
  <si>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</si>
  <si>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</si>
  <si>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</si>
  <si>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</si>
  <si>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</si>
  <si>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</si>
  <si>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</si>
  <si>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</si>
  <si>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</si>
  <si>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</si>
  <si>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</si>
  <si>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</si>
  <si>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</si>
  <si>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</si>
  <si>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</si>
  <si>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</si>
  <si>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</si>
  <si>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</si>
  <si>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</si>
  <si>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</si>
  <si>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</si>
  <si>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</si>
  <si>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</si>
  <si>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</si>
  <si>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</si>
  <si>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</si>
  <si>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</si>
  <si>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</si>
  <si>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</si>
  <si>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</si>
  <si>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</si>
  <si>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</si>
  <si>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</si>
  <si>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</si>
  <si>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</si>
  <si>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</si>
  <si>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</si>
  <si>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</si>
  <si>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</si>
  <si>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</si>
  <si>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</si>
  <si>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</si>
  <si>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</si>
  <si>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</si>
  <si>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</si>
  <si>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</si>
  <si>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</si>
  <si>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</si>
  <si>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</si>
  <si>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</si>
  <si>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</si>
  <si>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</si>
  <si>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</si>
  <si>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</si>
  <si>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</si>
  <si>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</si>
  <si>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</si>
  <si>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</si>
  <si>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</si>
  <si>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</si>
  <si>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</si>
  <si>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</si>
  <si>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</si>
  <si>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</si>
  <si>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</si>
  <si>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</si>
  <si>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</si>
  <si>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</si>
  <si>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</si>
  <si>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</si>
  <si>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</si>
  <si>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</si>
  <si>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</si>
  <si>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</si>
  <si>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</si>
  <si>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</si>
  <si>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</si>
  <si>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</si>
  <si>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</si>
  <si>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</si>
  <si>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</si>
  <si>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</si>
  <si>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</si>
  <si>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</si>
  <si>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</si>
  <si>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</si>
  <si>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</si>
  <si>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</si>
  <si>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</si>
  <si>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</si>
  <si>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</si>
  <si>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</si>
  <si>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</si>
  <si>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</si>
  <si>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</si>
  <si>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</si>
  <si>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</si>
  <si>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</si>
  <si>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</si>
  <si>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</si>
  <si>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</si>
  <si>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</si>
  <si>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</si>
  <si>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</si>
  <si>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</si>
  <si>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</si>
  <si>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</si>
  <si>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</si>
  <si>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</si>
  <si>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</si>
  <si>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</si>
  <si>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</si>
  <si>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</si>
  <si>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</si>
  <si>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</si>
  <si>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</si>
  <si>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</si>
  <si>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</si>
  <si>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</si>
  <si>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</si>
  <si>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</si>
  <si>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</si>
  <si>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</si>
  <si>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</si>
  <si>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</si>
  <si>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</si>
  <si>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</si>
  <si>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</si>
  <si>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</si>
  <si>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</si>
  <si>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</si>
  <si>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</si>
  <si>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</si>
  <si>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</si>
  <si>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</si>
  <si>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</si>
  <si>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</si>
  <si>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</si>
  <si>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</si>
  <si>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</si>
  <si>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</si>
  <si>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</si>
  <si>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</si>
  <si>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</si>
  <si>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</si>
  <si>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</si>
  <si>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</si>
  <si>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</si>
  <si>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</si>
  <si>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</si>
  <si>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</si>
  <si>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</si>
  <si>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</si>
  <si>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</si>
  <si>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</si>
  <si>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</si>
  <si>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</si>
  <si>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</si>
  <si>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</si>
  <si>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</si>
  <si>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</si>
  <si>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</si>
  <si>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</si>
  <si>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</si>
  <si>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</si>
  <si>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</si>
  <si>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</si>
  <si>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</si>
  <si>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</si>
  <si>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</si>
  <si>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</si>
  <si>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</si>
  <si>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</si>
  <si>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</si>
  <si>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</si>
  <si>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</si>
  <si>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</si>
  <si>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한인수, ID : H2300057)</t>
  </si>
  <si>
    <t>출력시각</t>
    <phoneticPr fontId="1" type="noConversion"/>
  </si>
  <si>
    <t>2023년 05월 08일 12:59:25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</si>
  <si>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</si>
  <si>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</si>
  <si>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</si>
  <si>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</si>
  <si>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</si>
  <si>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</si>
  <si>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</si>
  <si>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</si>
  <si>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</si>
  <si>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</si>
  <si>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</si>
  <si>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</si>
  <si>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</si>
  <si>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</si>
  <si>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</si>
  <si>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</si>
  <si>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</si>
  <si>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</si>
  <si>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</si>
  <si>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</si>
  <si>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</si>
  <si>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</si>
  <si>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</si>
  <si>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</si>
  <si>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</si>
  <si>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</si>
  <si>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</si>
  <si>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</si>
  <si>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</si>
  <si>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</si>
  <si>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</si>
  <si>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</si>
  <si>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</si>
  <si>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</si>
  <si>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</si>
  <si>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</si>
  <si>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</si>
  <si>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</si>
  <si>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</si>
  <si>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</si>
  <si>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</si>
  <si>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</si>
  <si>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</si>
  <si>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</si>
  <si>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</si>
  <si>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</si>
  <si>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</si>
  <si>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</si>
  <si>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</si>
  <si>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</si>
  <si>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</si>
  <si>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</si>
  <si>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</si>
  <si>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</si>
  <si>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</si>
  <si>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</si>
  <si>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H2300057</t>
  </si>
  <si>
    <t>한인수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</si>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</sst>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53.485424000000002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167488"/>
        <c:axId val="391673544"/>
      </c:barChart>
      <c:catAx>
        <c:axId val="3931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673544"/>
        <c:crosses val="autoZero"/>
        <c:auto val="1"/>
        <c:lblAlgn val="ctr"/>
        <c:lblOffset val="100"/>
        <c:noMultiLvlLbl val="0"/>
      </c:catAx>
      <c:valAx>
        <c:axId val="39167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1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0.88741963999999995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74024"/>
        <c:axId val="393779120"/>
      </c:barChart>
      <c:catAx>
        <c:axId val="39377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79120"/>
        <c:crosses val="autoZero"/>
        <c:auto val="1"/>
        <c:lblAlgn val="ctr"/>
        <c:lblOffset val="100"/>
        <c:noMultiLvlLbl val="0"/>
      </c:catAx>
      <c:valAx>
        <c:axId val="39377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7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1.0215924000000001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72064"/>
        <c:axId val="393772456"/>
      </c:barChart>
      <c:catAx>
        <c:axId val="3937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72456"/>
        <c:crosses val="autoZero"/>
        <c:auto val="1"/>
        <c:lblAlgn val="ctr"/>
        <c:lblOffset val="100"/>
        <c:noMultiLvlLbl val="0"/>
      </c:catAx>
      <c:valAx>
        <c:axId val="39377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965.06650000000002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41336"/>
        <c:axId val="393735064"/>
      </c:barChart>
      <c:catAx>
        <c:axId val="39374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35064"/>
        <c:crosses val="autoZero"/>
        <c:auto val="1"/>
        <c:lblAlgn val="ctr"/>
        <c:lblOffset val="100"/>
        <c:noMultiLvlLbl val="0"/>
      </c:catAx>
      <c:valAx>
        <c:axId val="39373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4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1875.6384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35456"/>
        <c:axId val="393736632"/>
      </c:barChart>
      <c:catAx>
        <c:axId val="39373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36632"/>
        <c:crosses val="autoZero"/>
        <c:auto val="1"/>
        <c:lblAlgn val="ctr"/>
        <c:lblOffset val="100"/>
        <c:noMultiLvlLbl val="0"/>
      </c:catAx>
      <c:valAx>
        <c:axId val="393736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29.936872000000001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41728"/>
        <c:axId val="393738200"/>
      </c:barChart>
      <c:catAx>
        <c:axId val="39374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38200"/>
        <c:crosses val="autoZero"/>
        <c:auto val="1"/>
        <c:lblAlgn val="ctr"/>
        <c:lblOffset val="100"/>
        <c:noMultiLvlLbl val="0"/>
      </c:catAx>
      <c:valAx>
        <c:axId val="39373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60.940826000000001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37416"/>
        <c:axId val="393738592"/>
      </c:barChart>
      <c:catAx>
        <c:axId val="39373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38592"/>
        <c:crosses val="autoZero"/>
        <c:auto val="1"/>
        <c:lblAlgn val="ctr"/>
        <c:lblOffset val="100"/>
        <c:noMultiLvlLbl val="0"/>
      </c:catAx>
      <c:valAx>
        <c:axId val="393738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3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10.217179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36240"/>
        <c:axId val="393740160"/>
      </c:barChart>
      <c:catAx>
        <c:axId val="39373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40160"/>
        <c:crosses val="autoZero"/>
        <c:auto val="1"/>
        <c:lblAlgn val="ctr"/>
        <c:lblOffset val="100"/>
        <c:noMultiLvlLbl val="0"/>
      </c:catAx>
      <c:valAx>
        <c:axId val="393740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3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275.15377999999998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37808"/>
        <c:axId val="393740944"/>
      </c:barChart>
      <c:catAx>
        <c:axId val="39373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40944"/>
        <c:crosses val="autoZero"/>
        <c:auto val="1"/>
        <c:lblAlgn val="ctr"/>
        <c:lblOffset val="100"/>
        <c:noMultiLvlLbl val="0"/>
      </c:catAx>
      <c:valAx>
        <c:axId val="3937409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3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2.0927827999999999E-2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39768"/>
        <c:axId val="394477152"/>
      </c:barChart>
      <c:catAx>
        <c:axId val="39373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77152"/>
        <c:crosses val="autoZero"/>
        <c:auto val="1"/>
        <c:lblAlgn val="ctr"/>
        <c:lblOffset val="100"/>
        <c:noMultiLvlLbl val="0"/>
      </c:catAx>
      <c:valAx>
        <c:axId val="39447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3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3.2779064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481856"/>
        <c:axId val="394479896"/>
      </c:barChart>
      <c:catAx>
        <c:axId val="39448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79896"/>
        <c:crosses val="autoZero"/>
        <c:auto val="1"/>
        <c:lblAlgn val="ctr"/>
        <c:lblOffset val="100"/>
        <c:noMultiLvlLbl val="0"/>
      </c:catAx>
      <c:valAx>
        <c:axId val="394479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10.670203000000001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245080"/>
        <c:axId val="393245472"/>
      </c:barChart>
      <c:catAx>
        <c:axId val="3932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245472"/>
        <c:crosses val="autoZero"/>
        <c:auto val="1"/>
        <c:lblAlgn val="ctr"/>
        <c:lblOffset val="100"/>
        <c:noMultiLvlLbl val="0"/>
      </c:catAx>
      <c:valAx>
        <c:axId val="393245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24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120.20133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481072"/>
        <c:axId val="394477936"/>
      </c:barChart>
      <c:catAx>
        <c:axId val="39448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77936"/>
        <c:crosses val="autoZero"/>
        <c:auto val="1"/>
        <c:lblAlgn val="ctr"/>
        <c:lblOffset val="100"/>
        <c:noMultiLvlLbl val="0"/>
      </c:catAx>
      <c:valAx>
        <c:axId val="39447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8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81.608410000000006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484208"/>
        <c:axId val="394477544"/>
      </c:barChart>
      <c:catAx>
        <c:axId val="39448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77544"/>
        <c:crosses val="autoZero"/>
        <c:auto val="1"/>
        <c:lblAlgn val="ctr"/>
        <c:lblOffset val="100"/>
        <c:noMultiLvlLbl val="0"/>
      </c:catAx>
      <c:valAx>
        <c:axId val="39447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8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2.4750000000000001</c:v>
                </c:pt>
                <c:pt idx="1">
                  <c:v>5.157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4482248"/>
        <c:axId val="394479504"/>
      </c:barChart>
      <c:catAx>
        <c:axId val="39448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79504"/>
        <c:crosses val="autoZero"/>
        <c:auto val="1"/>
        <c:lblAlgn val="ctr"/>
        <c:lblOffset val="100"/>
        <c:noMultiLvlLbl val="0"/>
      </c:catAx>
      <c:valAx>
        <c:axId val="39447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8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8.9149349999999998</c:v>
                </c:pt>
                <c:pt idx="1">
                  <c:v>11.8251095</c:v>
                </c:pt>
                <c:pt idx="2">
                  <c:v>7.2388659999999998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204.25644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478720"/>
        <c:axId val="394483032"/>
      </c:barChart>
      <c:catAx>
        <c:axId val="39447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83032"/>
        <c:crosses val="autoZero"/>
        <c:auto val="1"/>
        <c:lblAlgn val="ctr"/>
        <c:lblOffset val="100"/>
        <c:noMultiLvlLbl val="0"/>
      </c:catAx>
      <c:valAx>
        <c:axId val="394483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7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8.7835079999999994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483816"/>
        <c:axId val="394484600"/>
      </c:barChart>
      <c:catAx>
        <c:axId val="39448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84600"/>
        <c:crosses val="autoZero"/>
        <c:auto val="1"/>
        <c:lblAlgn val="ctr"/>
        <c:lblOffset val="100"/>
        <c:noMultiLvlLbl val="0"/>
      </c:catAx>
      <c:valAx>
        <c:axId val="39448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8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82.619</c:v>
                </c:pt>
                <c:pt idx="1">
                  <c:v>5.0890000000000004</c:v>
                </c:pt>
                <c:pt idx="2">
                  <c:v>12.292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94995496"/>
        <c:axId val="394997848"/>
      </c:barChart>
      <c:catAx>
        <c:axId val="39499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997848"/>
        <c:crosses val="autoZero"/>
        <c:auto val="1"/>
        <c:lblAlgn val="ctr"/>
        <c:lblOffset val="100"/>
        <c:noMultiLvlLbl val="0"/>
      </c:catAx>
      <c:valAx>
        <c:axId val="394997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99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1925.5746999999999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000200"/>
        <c:axId val="394995888"/>
      </c:barChart>
      <c:catAx>
        <c:axId val="3950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995888"/>
        <c:crosses val="autoZero"/>
        <c:auto val="1"/>
        <c:lblAlgn val="ctr"/>
        <c:lblOffset val="100"/>
        <c:noMultiLvlLbl val="0"/>
      </c:catAx>
      <c:valAx>
        <c:axId val="39499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00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37.603175999999998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998632"/>
        <c:axId val="394999808"/>
      </c:barChart>
      <c:catAx>
        <c:axId val="39499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999808"/>
        <c:crosses val="autoZero"/>
        <c:auto val="1"/>
        <c:lblAlgn val="ctr"/>
        <c:lblOffset val="100"/>
        <c:noMultiLvlLbl val="0"/>
      </c:catAx>
      <c:valAx>
        <c:axId val="394999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99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230.07674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993928"/>
        <c:axId val="394999024"/>
      </c:barChart>
      <c:catAx>
        <c:axId val="39499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999024"/>
        <c:crosses val="autoZero"/>
        <c:auto val="1"/>
        <c:lblAlgn val="ctr"/>
        <c:lblOffset val="100"/>
        <c:noMultiLvlLbl val="0"/>
      </c:catAx>
      <c:valAx>
        <c:axId val="39499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99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2.2332215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246648"/>
        <c:axId val="393247040"/>
      </c:barChart>
      <c:catAx>
        <c:axId val="3932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247040"/>
        <c:crosses val="autoZero"/>
        <c:auto val="1"/>
        <c:lblAlgn val="ctr"/>
        <c:lblOffset val="100"/>
        <c:noMultiLvlLbl val="0"/>
      </c:catAx>
      <c:valAx>
        <c:axId val="39324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24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2057.7125999999998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000592"/>
        <c:axId val="394996280"/>
      </c:barChart>
      <c:catAx>
        <c:axId val="39500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996280"/>
        <c:crosses val="autoZero"/>
        <c:auto val="1"/>
        <c:lblAlgn val="ctr"/>
        <c:lblOffset val="100"/>
        <c:noMultiLvlLbl val="0"/>
      </c:catAx>
      <c:valAx>
        <c:axId val="39499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00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7.6663356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994712"/>
        <c:axId val="394997064"/>
      </c:barChart>
      <c:catAx>
        <c:axId val="39499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997064"/>
        <c:crosses val="autoZero"/>
        <c:auto val="1"/>
        <c:lblAlgn val="ctr"/>
        <c:lblOffset val="100"/>
        <c:noMultiLvlLbl val="0"/>
      </c:catAx>
      <c:valAx>
        <c:axId val="39499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99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2.0595979999999998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000984"/>
        <c:axId val="439532824"/>
      </c:barChart>
      <c:catAx>
        <c:axId val="3950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532824"/>
        <c:crosses val="autoZero"/>
        <c:auto val="1"/>
        <c:lblAlgn val="ctr"/>
        <c:lblOffset val="100"/>
        <c:noMultiLvlLbl val="0"/>
      </c:catAx>
      <c:valAx>
        <c:axId val="43953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0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92.512630000000001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244296"/>
        <c:axId val="393243512"/>
      </c:barChart>
      <c:catAx>
        <c:axId val="39324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243512"/>
        <c:crosses val="autoZero"/>
        <c:auto val="1"/>
        <c:lblAlgn val="ctr"/>
        <c:lblOffset val="100"/>
        <c:noMultiLvlLbl val="0"/>
      </c:catAx>
      <c:valAx>
        <c:axId val="39324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24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0.66980980000000001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77160"/>
        <c:axId val="393774808"/>
      </c:barChart>
      <c:catAx>
        <c:axId val="39377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74808"/>
        <c:crosses val="autoZero"/>
        <c:auto val="1"/>
        <c:lblAlgn val="ctr"/>
        <c:lblOffset val="100"/>
        <c:noMultiLvlLbl val="0"/>
      </c:catAx>
      <c:valAx>
        <c:axId val="393774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7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13.100194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79512"/>
        <c:axId val="393776768"/>
      </c:barChart>
      <c:catAx>
        <c:axId val="39377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76768"/>
        <c:crosses val="autoZero"/>
        <c:auto val="1"/>
        <c:lblAlgn val="ctr"/>
        <c:lblOffset val="100"/>
        <c:noMultiLvlLbl val="0"/>
      </c:catAx>
      <c:valAx>
        <c:axId val="39377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7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2.0595979999999998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72848"/>
        <c:axId val="393777944"/>
      </c:barChart>
      <c:catAx>
        <c:axId val="39377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77944"/>
        <c:crosses val="autoZero"/>
        <c:auto val="1"/>
        <c:lblAlgn val="ctr"/>
        <c:lblOffset val="100"/>
        <c:noMultiLvlLbl val="0"/>
      </c:catAx>
      <c:valAx>
        <c:axId val="39377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7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234.96582000000001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75200"/>
        <c:axId val="393778336"/>
      </c:barChart>
      <c:catAx>
        <c:axId val="39377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78336"/>
        <c:crosses val="autoZero"/>
        <c:auto val="1"/>
        <c:lblAlgn val="ctr"/>
        <c:lblOffset val="100"/>
        <c:noMultiLvlLbl val="0"/>
      </c:catAx>
      <c:valAx>
        <c:axId val="39377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5.3829345999999996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776376"/>
        <c:axId val="393773632"/>
      </c:barChart>
      <c:catAx>
        <c:axId val="39377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773632"/>
        <c:crosses val="autoZero"/>
        <c:auto val="1"/>
        <c:lblAlgn val="ctr"/>
        <c:lblOffset val="100"/>
        <c:noMultiLvlLbl val="0"/>
      </c:catAx>
      <c:valAx>
        <c:axId val="39377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77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한인수, ID : H2300057)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08일 12:59:25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1925.5746999999999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53.485424000000002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10.670203000000001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82.619</v>
      </c>
      <c r="G8" s="59">
        <f>'DRIs DATA 입력'!G8</f>
        <v>5.0890000000000004</v>
      </c>
      <c r="H8" s="59">
        <f>'DRIs DATA 입력'!H8</f>
        <v>12.292</v>
      </c>
      <c r="I8" s="46"/>
      <c r="J8" s="59" t="s">
        <v>216</v>
      </c>
      <c r="K8" s="59">
        <f>'DRIs DATA 입력'!K8</f>
        <v>2.4750000000000001</v>
      </c>
      <c r="L8" s="59">
        <f>'DRIs DATA 입력'!L8</f>
        <v>5.157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204.25644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8.7835079999999994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2.2332215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92.512630000000001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37.603175999999998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0.93907803000000001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0.66980980000000001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13.100194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2.0595979999999998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234.96582000000001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5.3829345999999996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0.88741963999999995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1.0215924000000001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230.07674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965.06650000000002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2057.7125999999998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1875.6384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29.936872000000001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60.940826000000001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7.6663356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10.217179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275.15377999999998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2.0927827999999999E-2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3.2779064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120.20133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81.608410000000006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61" sqref="D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8" t="s">
        <v>280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281</v>
      </c>
      <c r="B4" s="67"/>
      <c r="C4" s="67"/>
      <c r="E4" s="69" t="s">
        <v>282</v>
      </c>
      <c r="F4" s="70"/>
      <c r="G4" s="70"/>
      <c r="H4" s="71"/>
      <c r="J4" s="69" t="s">
        <v>283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284</v>
      </c>
      <c r="V4" s="67"/>
      <c r="W4" s="67"/>
      <c r="X4" s="67"/>
      <c r="Y4" s="67"/>
      <c r="Z4" s="67"/>
    </row>
    <row r="5" spans="1:27" x14ac:dyDescent="0.3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46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286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286</v>
      </c>
    </row>
    <row r="6" spans="1:27" x14ac:dyDescent="0.3">
      <c r="A6" s="65" t="s">
        <v>281</v>
      </c>
      <c r="B6" s="65">
        <v>2200</v>
      </c>
      <c r="C6" s="65">
        <v>1925.5746999999999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50</v>
      </c>
      <c r="P6" s="65">
        <v>60</v>
      </c>
      <c r="Q6" s="65">
        <v>0</v>
      </c>
      <c r="R6" s="65">
        <v>0</v>
      </c>
      <c r="S6" s="65">
        <v>53.485424000000002</v>
      </c>
      <c r="U6" s="65" t="s">
        <v>296</v>
      </c>
      <c r="V6" s="65">
        <v>0</v>
      </c>
      <c r="W6" s="65">
        <v>0</v>
      </c>
      <c r="X6" s="65">
        <v>25</v>
      </c>
      <c r="Y6" s="65">
        <v>0</v>
      </c>
      <c r="Z6" s="65">
        <v>10.670203000000001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298</v>
      </c>
      <c r="F8" s="65">
        <v>82.619</v>
      </c>
      <c r="G8" s="65">
        <v>5.0890000000000004</v>
      </c>
      <c r="H8" s="65">
        <v>12.292</v>
      </c>
      <c r="J8" s="65" t="s">
        <v>298</v>
      </c>
      <c r="K8" s="65">
        <v>2.4750000000000001</v>
      </c>
      <c r="L8" s="65">
        <v>5.157</v>
      </c>
    </row>
    <row r="13" spans="1:27" x14ac:dyDescent="0.3">
      <c r="A13" s="66" t="s">
        <v>299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300</v>
      </c>
      <c r="B14" s="67"/>
      <c r="C14" s="67"/>
      <c r="D14" s="67"/>
      <c r="E14" s="67"/>
      <c r="F14" s="67"/>
      <c r="H14" s="67" t="s">
        <v>301</v>
      </c>
      <c r="I14" s="67"/>
      <c r="J14" s="67"/>
      <c r="K14" s="67"/>
      <c r="L14" s="67"/>
      <c r="M14" s="67"/>
      <c r="O14" s="67" t="s">
        <v>302</v>
      </c>
      <c r="P14" s="67"/>
      <c r="Q14" s="67"/>
      <c r="R14" s="67"/>
      <c r="S14" s="67"/>
      <c r="T14" s="67"/>
      <c r="V14" s="67" t="s">
        <v>303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286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286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286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286</v>
      </c>
    </row>
    <row r="16" spans="1:27" x14ac:dyDescent="0.3">
      <c r="A16" s="65" t="s">
        <v>304</v>
      </c>
      <c r="B16" s="65">
        <v>530</v>
      </c>
      <c r="C16" s="65">
        <v>750</v>
      </c>
      <c r="D16" s="65">
        <v>0</v>
      </c>
      <c r="E16" s="65">
        <v>3000</v>
      </c>
      <c r="F16" s="65">
        <v>204.25644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8.7835079999999994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2.2332215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92.512630000000001</v>
      </c>
    </row>
    <row r="23" spans="1:62" x14ac:dyDescent="0.3">
      <c r="A23" s="66" t="s">
        <v>305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306</v>
      </c>
      <c r="B24" s="67"/>
      <c r="C24" s="67"/>
      <c r="D24" s="67"/>
      <c r="E24" s="67"/>
      <c r="F24" s="67"/>
      <c r="H24" s="67" t="s">
        <v>307</v>
      </c>
      <c r="I24" s="67"/>
      <c r="J24" s="67"/>
      <c r="K24" s="67"/>
      <c r="L24" s="67"/>
      <c r="M24" s="67"/>
      <c r="O24" s="67" t="s">
        <v>308</v>
      </c>
      <c r="P24" s="67"/>
      <c r="Q24" s="67"/>
      <c r="R24" s="67"/>
      <c r="S24" s="67"/>
      <c r="T24" s="67"/>
      <c r="V24" s="67" t="s">
        <v>309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311</v>
      </c>
      <c r="AK24" s="67"/>
      <c r="AL24" s="67"/>
      <c r="AM24" s="67"/>
      <c r="AN24" s="67"/>
      <c r="AO24" s="67"/>
      <c r="AQ24" s="67" t="s">
        <v>312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286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286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286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286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286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286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286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286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37.603175999999998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0.93907803000000001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0.66980980000000001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13.100194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2.0595979999999998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234.96582000000001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5.3829345999999996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0.88741963999999995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1.0215924000000001</v>
      </c>
    </row>
    <row r="33" spans="1:68" x14ac:dyDescent="0.3">
      <c r="A33" s="66" t="s">
        <v>316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317</v>
      </c>
      <c r="B34" s="67"/>
      <c r="C34" s="67"/>
      <c r="D34" s="67"/>
      <c r="E34" s="67"/>
      <c r="F34" s="67"/>
      <c r="H34" s="67" t="s">
        <v>318</v>
      </c>
      <c r="I34" s="67"/>
      <c r="J34" s="67"/>
      <c r="K34" s="67"/>
      <c r="L34" s="67"/>
      <c r="M34" s="67"/>
      <c r="O34" s="67" t="s">
        <v>319</v>
      </c>
      <c r="P34" s="67"/>
      <c r="Q34" s="67"/>
      <c r="R34" s="67"/>
      <c r="S34" s="67"/>
      <c r="T34" s="67"/>
      <c r="V34" s="67" t="s">
        <v>320</v>
      </c>
      <c r="W34" s="67"/>
      <c r="X34" s="67"/>
      <c r="Y34" s="67"/>
      <c r="Z34" s="67"/>
      <c r="AA34" s="67"/>
      <c r="AC34" s="67" t="s">
        <v>321</v>
      </c>
      <c r="AD34" s="67"/>
      <c r="AE34" s="67"/>
      <c r="AF34" s="67"/>
      <c r="AG34" s="67"/>
      <c r="AH34" s="67"/>
      <c r="AJ34" s="67" t="s">
        <v>322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286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286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286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286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286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230.07674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965.06650000000002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2057.7125999999998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1875.6384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29.936872000000001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60.940826000000001</v>
      </c>
    </row>
    <row r="43" spans="1:68" x14ac:dyDescent="0.3">
      <c r="A43" s="66" t="s">
        <v>323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324</v>
      </c>
      <c r="B44" s="67"/>
      <c r="C44" s="67"/>
      <c r="D44" s="67"/>
      <c r="E44" s="67"/>
      <c r="F44" s="67"/>
      <c r="H44" s="67" t="s">
        <v>325</v>
      </c>
      <c r="I44" s="67"/>
      <c r="J44" s="67"/>
      <c r="K44" s="67"/>
      <c r="L44" s="67"/>
      <c r="M44" s="67"/>
      <c r="O44" s="67" t="s">
        <v>326</v>
      </c>
      <c r="P44" s="67"/>
      <c r="Q44" s="67"/>
      <c r="R44" s="67"/>
      <c r="S44" s="67"/>
      <c r="T44" s="67"/>
      <c r="V44" s="67" t="s">
        <v>327</v>
      </c>
      <c r="W44" s="67"/>
      <c r="X44" s="67"/>
      <c r="Y44" s="67"/>
      <c r="Z44" s="67"/>
      <c r="AA44" s="67"/>
      <c r="AC44" s="67" t="s">
        <v>328</v>
      </c>
      <c r="AD44" s="67"/>
      <c r="AE44" s="67"/>
      <c r="AF44" s="67"/>
      <c r="AG44" s="67"/>
      <c r="AH44" s="67"/>
      <c r="AJ44" s="67" t="s">
        <v>329</v>
      </c>
      <c r="AK44" s="67"/>
      <c r="AL44" s="67"/>
      <c r="AM44" s="67"/>
      <c r="AN44" s="67"/>
      <c r="AO44" s="67"/>
      <c r="AQ44" s="67" t="s">
        <v>330</v>
      </c>
      <c r="AR44" s="67"/>
      <c r="AS44" s="67"/>
      <c r="AT44" s="67"/>
      <c r="AU44" s="67"/>
      <c r="AV44" s="67"/>
      <c r="AX44" s="67" t="s">
        <v>331</v>
      </c>
      <c r="AY44" s="67"/>
      <c r="AZ44" s="67"/>
      <c r="BA44" s="67"/>
      <c r="BB44" s="67"/>
      <c r="BC44" s="67"/>
      <c r="BE44" s="67" t="s">
        <v>332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286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286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286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286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286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286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286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286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7.6663356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10.217179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275.15377999999998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2.0927827999999999E-2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3.2779064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120.20133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81.608410000000006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61</v>
      </c>
      <c r="E2" s="61">
        <v>1925.5746999999999</v>
      </c>
      <c r="F2" s="61">
        <v>359.48437999999999</v>
      </c>
      <c r="G2" s="61">
        <v>22.140682000000002</v>
      </c>
      <c r="H2" s="61">
        <v>10.764939</v>
      </c>
      <c r="I2" s="61">
        <v>11.375743</v>
      </c>
      <c r="J2" s="61">
        <v>53.485424000000002</v>
      </c>
      <c r="K2" s="61">
        <v>31.910767</v>
      </c>
      <c r="L2" s="61">
        <v>21.574656999999998</v>
      </c>
      <c r="M2" s="61">
        <v>10.670203000000001</v>
      </c>
      <c r="N2" s="61">
        <v>0.87644272999999995</v>
      </c>
      <c r="O2" s="61">
        <v>4.0487190000000002</v>
      </c>
      <c r="P2" s="61">
        <v>417.38229999999999</v>
      </c>
      <c r="Q2" s="61">
        <v>10.695581000000001</v>
      </c>
      <c r="R2" s="61">
        <v>204.25644</v>
      </c>
      <c r="S2" s="61">
        <v>52.224379999999996</v>
      </c>
      <c r="T2" s="61">
        <v>1824.3843999999999</v>
      </c>
      <c r="U2" s="61">
        <v>2.2332215</v>
      </c>
      <c r="V2" s="61">
        <v>8.7835079999999994</v>
      </c>
      <c r="W2" s="61">
        <v>92.512630000000001</v>
      </c>
      <c r="X2" s="61">
        <v>37.603175999999998</v>
      </c>
      <c r="Y2" s="61">
        <v>0.93907803000000001</v>
      </c>
      <c r="Z2" s="61">
        <v>0.66980980000000001</v>
      </c>
      <c r="AA2" s="61">
        <v>13.100194</v>
      </c>
      <c r="AB2" s="61">
        <v>2.0595979999999998</v>
      </c>
      <c r="AC2" s="61">
        <v>234.96582000000001</v>
      </c>
      <c r="AD2" s="61">
        <v>5.3829345999999996</v>
      </c>
      <c r="AE2" s="61">
        <v>0.88741963999999995</v>
      </c>
      <c r="AF2" s="61">
        <v>1.0215924000000001</v>
      </c>
      <c r="AG2" s="61">
        <v>230.07674</v>
      </c>
      <c r="AH2" s="61">
        <v>136.67519999999999</v>
      </c>
      <c r="AI2" s="61">
        <v>93.401534999999996</v>
      </c>
      <c r="AJ2" s="61">
        <v>965.06650000000002</v>
      </c>
      <c r="AK2" s="61">
        <v>2057.7125999999998</v>
      </c>
      <c r="AL2" s="61">
        <v>29.936872000000001</v>
      </c>
      <c r="AM2" s="61">
        <v>1875.6384</v>
      </c>
      <c r="AN2" s="61">
        <v>60.940826000000001</v>
      </c>
      <c r="AO2" s="61">
        <v>7.6663356</v>
      </c>
      <c r="AP2" s="61">
        <v>5.3145160000000002</v>
      </c>
      <c r="AQ2" s="61">
        <v>2.3518195</v>
      </c>
      <c r="AR2" s="61">
        <v>10.217179</v>
      </c>
      <c r="AS2" s="61">
        <v>275.15377999999998</v>
      </c>
      <c r="AT2" s="61">
        <v>2.0927827999999999E-2</v>
      </c>
      <c r="AU2" s="61">
        <v>3.2779064</v>
      </c>
      <c r="AV2" s="61">
        <v>120.20133</v>
      </c>
      <c r="AW2" s="61">
        <v>81.608410000000006</v>
      </c>
      <c r="AX2" s="61">
        <v>3.0427266000000001E-2</v>
      </c>
      <c r="AY2" s="61">
        <v>0.6087745</v>
      </c>
      <c r="AZ2" s="61">
        <v>135.84921</v>
      </c>
      <c r="BA2" s="61">
        <v>27.985533</v>
      </c>
      <c r="BB2" s="61">
        <v>8.9149349999999998</v>
      </c>
      <c r="BC2" s="61">
        <v>11.8251095</v>
      </c>
      <c r="BD2" s="61">
        <v>7.2388659999999998</v>
      </c>
      <c r="BE2" s="61">
        <v>0.26194240000000002</v>
      </c>
      <c r="BF2" s="61">
        <v>1.6690109</v>
      </c>
      <c r="BG2" s="61">
        <v>2.2897788000000001E-4</v>
      </c>
      <c r="BH2" s="61">
        <v>1.9672979000000001E-3</v>
      </c>
      <c r="BI2" s="61">
        <v>1.5004083000000001E-3</v>
      </c>
      <c r="BJ2" s="61">
        <v>1.1100830500000001E-2</v>
      </c>
      <c r="BK2" s="61">
        <v>1.7613684E-5</v>
      </c>
      <c r="BL2" s="61">
        <v>2.8909402000000001E-2</v>
      </c>
      <c r="BM2" s="61">
        <v>1.3370739</v>
      </c>
      <c r="BN2" s="61">
        <v>0.1500369</v>
      </c>
      <c r="BO2" s="61">
        <v>15.540442000000001</v>
      </c>
      <c r="BP2" s="61">
        <v>3.8144863</v>
      </c>
      <c r="BQ2" s="61">
        <v>4.0457825999999999</v>
      </c>
      <c r="BR2" s="61">
        <v>18.194520000000001</v>
      </c>
      <c r="BS2" s="61">
        <v>10.493995999999999</v>
      </c>
      <c r="BT2" s="61">
        <v>1.4823105000000001</v>
      </c>
      <c r="BU2" s="61">
        <v>1.9927591000000001E-2</v>
      </c>
      <c r="BV2" s="61">
        <v>6.9303900000000002E-2</v>
      </c>
      <c r="BW2" s="61">
        <v>0.13571685999999999</v>
      </c>
      <c r="BX2" s="61">
        <v>0.5717352</v>
      </c>
      <c r="BY2" s="61">
        <v>7.9372109999999996E-2</v>
      </c>
      <c r="BZ2" s="61">
        <v>3.3817723E-4</v>
      </c>
      <c r="CA2" s="61">
        <v>0.32306410000000002</v>
      </c>
      <c r="CB2" s="61">
        <v>5.6959129999999997E-2</v>
      </c>
      <c r="CC2" s="61">
        <v>0.13560298000000001</v>
      </c>
      <c r="CD2" s="61">
        <v>1.7702373</v>
      </c>
      <c r="CE2" s="61">
        <v>1.5894271000000001E-2</v>
      </c>
      <c r="CF2" s="61">
        <v>0.12652583000000001</v>
      </c>
      <c r="CG2" s="61">
        <v>0</v>
      </c>
      <c r="CH2" s="61">
        <v>1.9386339999999998E-2</v>
      </c>
      <c r="CI2" s="61">
        <v>2.5328759999999999E-3</v>
      </c>
      <c r="CJ2" s="61">
        <v>3.6671054000000001</v>
      </c>
      <c r="CK2" s="61">
        <v>3.5884082E-3</v>
      </c>
      <c r="CL2" s="61">
        <v>0.23932771</v>
      </c>
      <c r="CM2" s="61">
        <v>1.2811920999999999</v>
      </c>
      <c r="CN2" s="61">
        <v>2306.8622999999998</v>
      </c>
      <c r="CO2" s="61">
        <v>3886.9915000000001</v>
      </c>
      <c r="CP2" s="61">
        <v>1733.6001000000001</v>
      </c>
      <c r="CQ2" s="61">
        <v>781.19150000000002</v>
      </c>
      <c r="CR2" s="61">
        <v>404.93416999999999</v>
      </c>
      <c r="CS2" s="61">
        <v>610.81050000000005</v>
      </c>
      <c r="CT2" s="61">
        <v>2161.1667000000002</v>
      </c>
      <c r="CU2" s="61">
        <v>1069.2150999999999</v>
      </c>
      <c r="CV2" s="61">
        <v>1902.4422999999999</v>
      </c>
      <c r="CW2" s="61">
        <v>1135.2647999999999</v>
      </c>
      <c r="CX2" s="61">
        <v>323.71456999999998</v>
      </c>
      <c r="CY2" s="61">
        <v>3199.8270000000002</v>
      </c>
      <c r="CZ2" s="61">
        <v>1015.3894</v>
      </c>
      <c r="DA2" s="61">
        <v>3127.3175999999999</v>
      </c>
      <c r="DB2" s="61">
        <v>3451.0571</v>
      </c>
      <c r="DC2" s="61">
        <v>3893.6972999999998</v>
      </c>
      <c r="DD2" s="61">
        <v>5593.8056999999999</v>
      </c>
      <c r="DE2" s="61">
        <v>1065.4501</v>
      </c>
      <c r="DF2" s="61">
        <v>3841.0722999999998</v>
      </c>
      <c r="DG2" s="61">
        <v>1344.5632000000001</v>
      </c>
      <c r="DH2" s="61">
        <v>77.286540000000002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27.985533</v>
      </c>
      <c r="B6">
        <f>BB2</f>
        <v>8.9149349999999998</v>
      </c>
      <c r="C6">
        <f>BC2</f>
        <v>11.8251095</v>
      </c>
      <c r="D6">
        <f>BD2</f>
        <v>7.2388659999999998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7" sqref="H2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22444</v>
      </c>
      <c r="C2" s="56">
        <f ca="1">YEAR(TODAY())-YEAR(B2)+IF(TODAY()&gt;=DATE(YEAR(TODAY()),MONTH(B2),DAY(B2)),0,-1)</f>
        <v>61</v>
      </c>
      <c r="E2" s="52">
        <v>164.9</v>
      </c>
      <c r="F2" s="53" t="s">
        <v>39</v>
      </c>
      <c r="G2" s="52">
        <v>75.099999999999994</v>
      </c>
      <c r="H2" s="51" t="s">
        <v>41</v>
      </c>
      <c r="I2" s="72">
        <f>ROUND(G3/E3^2,1)</f>
        <v>27.6</v>
      </c>
    </row>
    <row r="3" spans="1:9" x14ac:dyDescent="0.3">
      <c r="E3" s="51">
        <f>E2/100</f>
        <v>1.649</v>
      </c>
      <c r="F3" s="51" t="s">
        <v>40</v>
      </c>
      <c r="G3" s="51">
        <f>G2</f>
        <v>75.099999999999994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한인수, ID : H2300057)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08일 12:59:25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45044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164.9</v>
      </c>
      <c r="L12" s="124"/>
      <c r="M12" s="117">
        <f>'개인정보 및 신체계측 입력'!G2</f>
        <v>75.099999999999994</v>
      </c>
      <c r="N12" s="118"/>
      <c r="O12" s="113" t="s">
        <v>271</v>
      </c>
      <c r="P12" s="107"/>
      <c r="Q12" s="90">
        <f>'개인정보 및 신체계측 입력'!I2</f>
        <v>27.6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한인수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82.619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5.0890000000000004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12.292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0.6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5.2</v>
      </c>
      <c r="L71" s="36" t="s">
        <v>53</v>
      </c>
      <c r="M71" s="36">
        <f>ROUND('DRIs DATA'!K8,1)</f>
        <v>2.5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27.23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73.2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37.6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137.31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28.76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137.18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76.66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2023-05-08T04:19:03Z</dcterms:modified>
</cp:coreProperties>
</file>