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<sst xmlns="http://schemas.openxmlformats.org/spreadsheetml/2006/main" count="692" uniqueCount="339">
  <si>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</si>
  <si>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</si>
  <si>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</si>
  <si>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</si>
  <si>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</si>
  <si>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</si>
  <si>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</si>
  <si>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</si>
  <si>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</si>
  <si>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</si>
  <si>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</si>
  <si>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</si>
  <si>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</si>
  <si>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</si>
  <si>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</si>
  <si>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</si>
  <si>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</si>
  <si>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</si>
  <si>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</si>
  <si>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</si>
  <si>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</si>
  <si>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</si>
  <si>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</si>
  <si>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</si>
  <si>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</si>
  <si>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</si>
  <si>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</si>
  <si>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</si>
  <si>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</si>
  <si>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</si>
  <si>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</si>
  <si>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</si>
  <si>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</si>
  <si>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</si>
  <si>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</si>
  <si>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</si>
  <si>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</si>
  <si>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</si>
  <si>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</si>
  <si>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</si>
  <si>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</si>
  <si>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</si>
  <si>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</si>
  <si>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</si>
  <si>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</si>
  <si>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</si>
  <si>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</si>
  <si>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</si>
  <si>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</si>
  <si>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</si>
  <si>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</si>
  <si>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</si>
  <si>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</si>
  <si>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</si>
  <si>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</si>
  <si>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</si>
  <si>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</si>
  <si>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</si>
  <si>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</si>
  <si>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</si>
  <si>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</si>
  <si>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</si>
  <si>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</si>
  <si>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</si>
  <si>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</si>
  <si>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</si>
  <si>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</si>
  <si>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</si>
  <si>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</si>
  <si>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</si>
  <si>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</si>
  <si>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</si>
  <si>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</si>
  <si>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</si>
  <si>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</si>
  <si>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</si>
  <si>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</si>
  <si>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</si>
  <si>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</si>
  <si>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</si>
  <si>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</si>
  <si>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</si>
  <si>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</si>
  <si>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</si>
  <si>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</si>
  <si>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</si>
  <si>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</si>
  <si>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</si>
  <si>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</si>
  <si>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</si>
  <si>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</si>
  <si>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</si>
  <si>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</si>
  <si>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</si>
  <si>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</si>
  <si>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</si>
  <si>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</si>
  <si>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</si>
  <si>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</si>
  <si>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</si>
  <si>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</si>
  <si>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</si>
  <si>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</si>
  <si>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</si>
  <si>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</si>
  <si>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</si>
  <si>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</si>
  <si>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</si>
  <si>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</si>
  <si>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</si>
  <si>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</si>
  <si>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</si>
  <si>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</si>
  <si>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</si>
  <si>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</si>
  <si>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</si>
  <si>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</si>
  <si>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</si>
  <si>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</si>
  <si>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</si>
  <si>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</si>
  <si>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</si>
  <si>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</si>
  <si>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</si>
  <si>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</si>
  <si>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</si>
  <si>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</si>
  <si>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</si>
  <si>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</si>
  <si>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</si>
  <si>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</si>
  <si>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</si>
  <si>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</si>
  <si>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</si>
  <si>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</si>
  <si>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</si>
  <si>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</si>
  <si>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</si>
  <si>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</si>
  <si>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</si>
  <si>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</si>
  <si>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</si>
  <si>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</si>
  <si>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</si>
  <si>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</si>
  <si>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</si>
  <si>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</si>
  <si>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</si>
  <si>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</si>
  <si>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</si>
  <si>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</si>
  <si>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</si>
  <si>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</si>
  <si>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</si>
  <si>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</si>
  <si>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</si>
  <si>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</si>
  <si>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</si>
  <si>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</si>
  <si>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</si>
  <si>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</si>
  <si>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</si>
  <si>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</si>
  <si>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</si>
  <si>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</si>
  <si>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</si>
  <si>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</si>
  <si>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</si>
  <si>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</si>
  <si>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</si>
  <si>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</si>
  <si>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</si>
  <si>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</si>
  <si>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</si>
  <si>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</si>
  <si>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</si>
  <si>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</si>
  <si>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</si>
  <si>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</si>
  <si>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</si>
  <si>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</si>
  <si>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</si>
  <si>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</si>
  <si>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</si>
  <si>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</si>
  <si>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</si>
  <si>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</si>
  <si>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</si>
  <si>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</si>
  <si>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</si>
  <si>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</si>
  <si>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</si>
  <si>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</si>
  <si>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</si>
  <si>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</si>
  <si>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</si>
  <si>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</si>
  <si>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</si>
  <si>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</si>
  <si>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</si>
  <si>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</si>
  <si>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</si>
  <si>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</si>
  <si>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</si>
  <si>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</si>
  <si>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</si>
  <si>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</si>
  <si>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</si>
  <si>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</si>
  <si>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</si>
  <si>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</si>
  <si>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</si>
  <si>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</si>
  <si>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</si>
  <si>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</si>
  <si>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</si>
  <si>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</si>
  <si>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</si>
  <si>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</si>
  <si>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</si>
  <si>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</si>
  <si>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</si>
  <si>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</si>
  <si>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</si>
  <si>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</si>
  <si>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</si>
  <si>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</si>
  <si>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</si>
  <si>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</si>
  <si>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</si>
  <si>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</si>
  <si>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</si>
  <si>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</si>
  <si>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</si>
  <si>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</si>
  <si>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</si>
  <si>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</si>
  <si>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</si>
  <si>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</si>
  <si>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</si>
  <si>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</si>
  <si>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</si>
  <si>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</si>
  <si>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</si>
  <si>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</si>
  <si>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</si>
  <si>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</si>
  <si>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</si>
  <si>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</si>
  <si>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</si>
  <si>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</si>
  <si>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</si>
  <si>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</si>
  <si>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</si>
  <si>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</si>
  <si>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</si>
  <si>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</si>
  <si>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</si>
  <si>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</si>
  <si>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</si>
  <si>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</si>
  <si>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</si>
  <si>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</si>
  <si>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</si>
  <si>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</si>
  <si>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</si>
  <si>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</si>
  <si>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</si>
  <si>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</si>
  <si>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</si>
  <si>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</si>
  <si>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</si>
  <si>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</si>
  <si>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</si>
  <si>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</si>
  <si>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n-6불포화</t>
    <phoneticPr fontId="1" type="noConversion"/>
  </si>
  <si>
    <t>비타민A</t>
    <phoneticPr fontId="1" type="noConversion"/>
  </si>
  <si>
    <t>니아신</t>
    <phoneticPr fontId="1" type="noConversion"/>
  </si>
  <si>
    <t>다량 무기질</t>
    <phoneticPr fontId="1" type="noConversion"/>
  </si>
  <si>
    <t>칼륨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</si>
  <si>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</si>
  <si>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</si>
  <si>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필요추정량</t>
    <phoneticPr fontId="1" type="noConversion"/>
  </si>
  <si>
    <t>섭취량</t>
    <phoneticPr fontId="1" type="noConversion"/>
  </si>
  <si>
    <t>염소</t>
    <phoneticPr fontId="1" type="noConversion"/>
  </si>
  <si>
    <t>몰리브덴(ug/일)</t>
    <phoneticPr fontId="1" type="noConversion"/>
  </si>
  <si>
    <t>에너지(kcal)</t>
    <phoneticPr fontId="1" type="noConversion"/>
  </si>
  <si>
    <t>n-3불포화</t>
    <phoneticPr fontId="1" type="noConversion"/>
  </si>
  <si>
    <t>단백질(g/일)</t>
    <phoneticPr fontId="1" type="noConversion"/>
  </si>
  <si>
    <t>적정비율(최대)</t>
    <phoneticPr fontId="1" type="noConversion"/>
  </si>
  <si>
    <t>섭취비율</t>
    <phoneticPr fontId="1" type="noConversion"/>
  </si>
  <si>
    <t>티아민</t>
    <phoneticPr fontId="1" type="noConversion"/>
  </si>
  <si>
    <t>비타민B12</t>
    <phoneticPr fontId="1" type="noConversion"/>
  </si>
  <si>
    <t>마그네슘</t>
    <phoneticPr fontId="1" type="noConversion"/>
  </si>
  <si>
    <t>미량 무기질</t>
    <phoneticPr fontId="1" type="noConversion"/>
  </si>
  <si>
    <t>아연</t>
    <phoneticPr fontId="1" type="noConversion"/>
  </si>
  <si>
    <t>크롬</t>
    <phoneticPr fontId="1" type="noConversion"/>
  </si>
  <si>
    <t>정보</t>
    <phoneticPr fontId="1" type="noConversion"/>
  </si>
  <si>
    <t>(설문지 : FFQ 95문항 설문지, 사용자 : 허영준, ID : H2300061)</t>
  </si>
  <si>
    <t>출력시각</t>
    <phoneticPr fontId="1" type="noConversion"/>
  </si>
  <si>
    <t>2023년 08월 24일 14:49:40</t>
  </si>
  <si>
    <t>다량영양소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</si>
  <si>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</si>
  <si>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</si>
  <si>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</si>
  <si>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지방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</si>
  <si>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</si>
  <si>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</si>
  <si>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</si>
  <si>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</si>
  <si>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</si>
  <si>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</si>
  <si>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지용성 비타민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</si>
  <si>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</si>
  <si>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</si>
  <si>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</si>
  <si>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</si>
  <si>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</si>
  <si>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</si>
  <si>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</si>
  <si>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</si>
  <si>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</si>
  <si>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</si>
  <si>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</si>
  <si>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</si>
  <si>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</si>
  <si>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</si>
  <si>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</si>
  <si>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</si>
  <si>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</si>
  <si>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</si>
  <si>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</si>
  <si>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</si>
  <si>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</si>
  <si>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</si>
  <si>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구리(ug/일)</t>
    <phoneticPr fontId="1" type="noConversion"/>
  </si>
  <si>
    <t>크롬(ug/일)</t>
    <phoneticPr fontId="1" type="noConversion"/>
  </si>
  <si>
    <t>H2300061</t>
  </si>
  <si>
    <t>허영준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</si>
</sst>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45.839860000000002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162232"/>
        <c:axId val="569162624"/>
      </c:barChart>
      <c:catAx>
        <c:axId val="569162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162624"/>
        <c:crosses val="autoZero"/>
        <c:auto val="1"/>
        <c:lblAlgn val="ctr"/>
        <c:lblOffset val="100"/>
        <c:noMultiLvlLbl val="0"/>
      </c:catAx>
      <c:valAx>
        <c:axId val="569162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162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1.6244558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707112"/>
        <c:axId val="634705936"/>
      </c:barChart>
      <c:catAx>
        <c:axId val="634707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705936"/>
        <c:crosses val="autoZero"/>
        <c:auto val="1"/>
        <c:lblAlgn val="ctr"/>
        <c:lblOffset val="100"/>
        <c:noMultiLvlLbl val="0"/>
      </c:catAx>
      <c:valAx>
        <c:axId val="634705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707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0.74463826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703976"/>
        <c:axId val="634704368"/>
      </c:barChart>
      <c:catAx>
        <c:axId val="634703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704368"/>
        <c:crosses val="autoZero"/>
        <c:auto val="1"/>
        <c:lblAlgn val="ctr"/>
        <c:lblOffset val="100"/>
        <c:noMultiLvlLbl val="0"/>
      </c:catAx>
      <c:valAx>
        <c:axId val="634704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703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761.04803000000004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705152"/>
        <c:axId val="634597488"/>
      </c:barChart>
      <c:catAx>
        <c:axId val="634705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597488"/>
        <c:crosses val="autoZero"/>
        <c:auto val="1"/>
        <c:lblAlgn val="ctr"/>
        <c:lblOffset val="100"/>
        <c:noMultiLvlLbl val="0"/>
      </c:catAx>
      <c:valAx>
        <c:axId val="634597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70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2124.3516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599840"/>
        <c:axId val="634600232"/>
      </c:barChart>
      <c:catAx>
        <c:axId val="63459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600232"/>
        <c:crosses val="autoZero"/>
        <c:auto val="1"/>
        <c:lblAlgn val="ctr"/>
        <c:lblOffset val="100"/>
        <c:noMultiLvlLbl val="0"/>
      </c:catAx>
      <c:valAx>
        <c:axId val="63460023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59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167.61507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598272"/>
        <c:axId val="634597880"/>
      </c:barChart>
      <c:catAx>
        <c:axId val="63459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597880"/>
        <c:crosses val="autoZero"/>
        <c:auto val="1"/>
        <c:lblAlgn val="ctr"/>
        <c:lblOffset val="100"/>
        <c:noMultiLvlLbl val="0"/>
      </c:catAx>
      <c:valAx>
        <c:axId val="634597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59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71.843413999999996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599056"/>
        <c:axId val="634599448"/>
      </c:barChart>
      <c:catAx>
        <c:axId val="634599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599448"/>
        <c:crosses val="autoZero"/>
        <c:auto val="1"/>
        <c:lblAlgn val="ctr"/>
        <c:lblOffset val="100"/>
        <c:noMultiLvlLbl val="0"/>
      </c:catAx>
      <c:valAx>
        <c:axId val="634599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59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7.4828013999999996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963168"/>
        <c:axId val="572960816"/>
      </c:barChart>
      <c:catAx>
        <c:axId val="572963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960816"/>
        <c:crosses val="autoZero"/>
        <c:auto val="1"/>
        <c:lblAlgn val="ctr"/>
        <c:lblOffset val="100"/>
        <c:noMultiLvlLbl val="0"/>
      </c:catAx>
      <c:valAx>
        <c:axId val="572960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96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414.01767000000001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961208"/>
        <c:axId val="572963560"/>
      </c:barChart>
      <c:catAx>
        <c:axId val="572961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963560"/>
        <c:crosses val="autoZero"/>
        <c:auto val="1"/>
        <c:lblAlgn val="ctr"/>
        <c:lblOffset val="100"/>
        <c:noMultiLvlLbl val="0"/>
      </c:catAx>
      <c:valAx>
        <c:axId val="57296356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961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9.7552990000000003E-3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961600"/>
        <c:axId val="572962384"/>
      </c:barChart>
      <c:catAx>
        <c:axId val="572961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962384"/>
        <c:crosses val="autoZero"/>
        <c:auto val="1"/>
        <c:lblAlgn val="ctr"/>
        <c:lblOffset val="100"/>
        <c:noMultiLvlLbl val="0"/>
      </c:catAx>
      <c:valAx>
        <c:axId val="572962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961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2.1827657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2651984"/>
        <c:axId val="582653160"/>
      </c:barChart>
      <c:catAx>
        <c:axId val="582651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2653160"/>
        <c:crosses val="autoZero"/>
        <c:auto val="1"/>
        <c:lblAlgn val="ctr"/>
        <c:lblOffset val="100"/>
        <c:noMultiLvlLbl val="0"/>
      </c:catAx>
      <c:valAx>
        <c:axId val="582653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2651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16.945457000000001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163800"/>
        <c:axId val="814721072"/>
      </c:barChart>
      <c:catAx>
        <c:axId val="569163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4721072"/>
        <c:crosses val="autoZero"/>
        <c:auto val="1"/>
        <c:lblAlgn val="ctr"/>
        <c:lblOffset val="100"/>
        <c:noMultiLvlLbl val="0"/>
      </c:catAx>
      <c:valAx>
        <c:axId val="814721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163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147.24816999999999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2655512"/>
        <c:axId val="582653944"/>
      </c:barChart>
      <c:catAx>
        <c:axId val="582655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2653944"/>
        <c:crosses val="autoZero"/>
        <c:auto val="1"/>
        <c:lblAlgn val="ctr"/>
        <c:lblOffset val="100"/>
        <c:noMultiLvlLbl val="0"/>
      </c:catAx>
      <c:valAx>
        <c:axId val="582653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2655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53.410026999999999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2652376"/>
        <c:axId val="582652768"/>
      </c:barChart>
      <c:catAx>
        <c:axId val="582652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2652768"/>
        <c:crosses val="autoZero"/>
        <c:auto val="1"/>
        <c:lblAlgn val="ctr"/>
        <c:lblOffset val="100"/>
        <c:noMultiLvlLbl val="0"/>
      </c:catAx>
      <c:valAx>
        <c:axId val="582652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2652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11.63</c:v>
                </c:pt>
                <c:pt idx="1">
                  <c:v>19.241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2654728"/>
        <c:axId val="817208136"/>
      </c:barChart>
      <c:catAx>
        <c:axId val="582654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7208136"/>
        <c:crosses val="autoZero"/>
        <c:auto val="1"/>
        <c:lblAlgn val="ctr"/>
        <c:lblOffset val="100"/>
        <c:noMultiLvlLbl val="0"/>
      </c:catAx>
      <c:valAx>
        <c:axId val="817208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2654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8.7155590000000007</c:v>
                </c:pt>
                <c:pt idx="1">
                  <c:v>9.3765540000000005</c:v>
                </c:pt>
                <c:pt idx="2">
                  <c:v>8.4767449999999993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404.03598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7209312"/>
        <c:axId val="817211272"/>
      </c:barChart>
      <c:catAx>
        <c:axId val="817209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7211272"/>
        <c:crosses val="autoZero"/>
        <c:auto val="1"/>
        <c:lblAlgn val="ctr"/>
        <c:lblOffset val="100"/>
        <c:noMultiLvlLbl val="0"/>
      </c:catAx>
      <c:valAx>
        <c:axId val="817211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720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12.975078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7210096"/>
        <c:axId val="817207744"/>
      </c:barChart>
      <c:catAx>
        <c:axId val="817210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7207744"/>
        <c:crosses val="autoZero"/>
        <c:auto val="1"/>
        <c:lblAlgn val="ctr"/>
        <c:lblOffset val="100"/>
        <c:noMultiLvlLbl val="0"/>
      </c:catAx>
      <c:valAx>
        <c:axId val="817207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7210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70.355999999999995</c:v>
                </c:pt>
                <c:pt idx="1">
                  <c:v>11.081</c:v>
                </c:pt>
                <c:pt idx="2">
                  <c:v>18.562000000000001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17210880"/>
        <c:axId val="753378136"/>
      </c:barChart>
      <c:catAx>
        <c:axId val="81721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3378136"/>
        <c:crosses val="autoZero"/>
        <c:auto val="1"/>
        <c:lblAlgn val="ctr"/>
        <c:lblOffset val="100"/>
        <c:noMultiLvlLbl val="0"/>
      </c:catAx>
      <c:valAx>
        <c:axId val="753378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721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1127.1693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3380880"/>
        <c:axId val="753378920"/>
      </c:barChart>
      <c:catAx>
        <c:axId val="75338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3378920"/>
        <c:crosses val="autoZero"/>
        <c:auto val="1"/>
        <c:lblAlgn val="ctr"/>
        <c:lblOffset val="100"/>
        <c:noMultiLvlLbl val="0"/>
      </c:catAx>
      <c:valAx>
        <c:axId val="753378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338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66.070729999999998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3377744"/>
        <c:axId val="753379704"/>
      </c:barChart>
      <c:catAx>
        <c:axId val="753377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3379704"/>
        <c:crosses val="autoZero"/>
        <c:auto val="1"/>
        <c:lblAlgn val="ctr"/>
        <c:lblOffset val="100"/>
        <c:noMultiLvlLbl val="0"/>
      </c:catAx>
      <c:valAx>
        <c:axId val="753379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337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389.63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3377352"/>
        <c:axId val="753380488"/>
      </c:barChart>
      <c:catAx>
        <c:axId val="753377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3380488"/>
        <c:crosses val="autoZero"/>
        <c:auto val="1"/>
        <c:lblAlgn val="ctr"/>
        <c:lblOffset val="100"/>
        <c:noMultiLvlLbl val="0"/>
      </c:catAx>
      <c:valAx>
        <c:axId val="753380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3377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3.5360383999999998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4719896"/>
        <c:axId val="814720288"/>
      </c:barChart>
      <c:catAx>
        <c:axId val="814719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4720288"/>
        <c:crosses val="autoZero"/>
        <c:auto val="1"/>
        <c:lblAlgn val="ctr"/>
        <c:lblOffset val="100"/>
        <c:noMultiLvlLbl val="0"/>
      </c:catAx>
      <c:valAx>
        <c:axId val="814720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4719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5008.0469999999996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0031688"/>
        <c:axId val="750030904"/>
      </c:barChart>
      <c:catAx>
        <c:axId val="750031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0030904"/>
        <c:crosses val="autoZero"/>
        <c:auto val="1"/>
        <c:lblAlgn val="ctr"/>
        <c:lblOffset val="100"/>
        <c:noMultiLvlLbl val="0"/>
      </c:catAx>
      <c:valAx>
        <c:axId val="750030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0031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11.258115999999999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0032080"/>
        <c:axId val="750032472"/>
      </c:barChart>
      <c:catAx>
        <c:axId val="75003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0032472"/>
        <c:crosses val="autoZero"/>
        <c:auto val="1"/>
        <c:lblAlgn val="ctr"/>
        <c:lblOffset val="100"/>
        <c:noMultiLvlLbl val="0"/>
      </c:catAx>
      <c:valAx>
        <c:axId val="750032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003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1.4379584000000001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0033648"/>
        <c:axId val="750034432"/>
      </c:barChart>
      <c:catAx>
        <c:axId val="750033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0034432"/>
        <c:crosses val="autoZero"/>
        <c:auto val="1"/>
        <c:lblAlgn val="ctr"/>
        <c:lblOffset val="100"/>
        <c:noMultiLvlLbl val="0"/>
      </c:catAx>
      <c:valAx>
        <c:axId val="750034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003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130.2225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4719112"/>
        <c:axId val="814721464"/>
      </c:barChart>
      <c:catAx>
        <c:axId val="814719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4721464"/>
        <c:crosses val="autoZero"/>
        <c:auto val="1"/>
        <c:lblAlgn val="ctr"/>
        <c:lblOffset val="100"/>
        <c:noMultiLvlLbl val="0"/>
      </c:catAx>
      <c:valAx>
        <c:axId val="814721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4719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0.96236694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4718328"/>
        <c:axId val="814719504"/>
      </c:barChart>
      <c:catAx>
        <c:axId val="814718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4719504"/>
        <c:crosses val="autoZero"/>
        <c:auto val="1"/>
        <c:lblAlgn val="ctr"/>
        <c:lblOffset val="100"/>
        <c:noMultiLvlLbl val="0"/>
      </c:catAx>
      <c:valAx>
        <c:axId val="814719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4718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10.111947000000001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5758184"/>
        <c:axId val="635757400"/>
      </c:barChart>
      <c:catAx>
        <c:axId val="635758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5757400"/>
        <c:crosses val="autoZero"/>
        <c:auto val="1"/>
        <c:lblAlgn val="ctr"/>
        <c:lblOffset val="100"/>
        <c:noMultiLvlLbl val="0"/>
      </c:catAx>
      <c:valAx>
        <c:axId val="635757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5758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1.4379584000000001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5757792"/>
        <c:axId val="635756616"/>
      </c:barChart>
      <c:catAx>
        <c:axId val="63575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5756616"/>
        <c:crosses val="autoZero"/>
        <c:auto val="1"/>
        <c:lblAlgn val="ctr"/>
        <c:lblOffset val="100"/>
        <c:noMultiLvlLbl val="0"/>
      </c:catAx>
      <c:valAx>
        <c:axId val="635756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575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375.93830000000003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5758576"/>
        <c:axId val="635759360"/>
      </c:barChart>
      <c:catAx>
        <c:axId val="635758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5759360"/>
        <c:crosses val="autoZero"/>
        <c:auto val="1"/>
        <c:lblAlgn val="ctr"/>
        <c:lblOffset val="100"/>
        <c:noMultiLvlLbl val="0"/>
      </c:catAx>
      <c:valAx>
        <c:axId val="63575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575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6.2923517000000002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705544"/>
        <c:axId val="634706328"/>
      </c:barChart>
      <c:catAx>
        <c:axId val="634705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706328"/>
        <c:crosses val="autoZero"/>
        <c:auto val="1"/>
        <c:lblAlgn val="ctr"/>
        <c:lblOffset val="100"/>
        <c:noMultiLvlLbl val="0"/>
      </c:catAx>
      <c:valAx>
        <c:axId val="634706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705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209318" y="32305052"/>
          <a:ext cx="323961" cy="1244751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93182" y="32393038"/>
          <a:ext cx="316958" cy="1520585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819088" y="41408537"/>
          <a:ext cx="3658162" cy="4728182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42145" y="44664161"/>
          <a:ext cx="273618" cy="1242648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815263" y="44559547"/>
          <a:ext cx="269954" cy="1520583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허영준, ID : H2300061)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08월 24일 14:49:40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2400</v>
      </c>
      <c r="C6" s="59">
        <f>'DRIs DATA 입력'!C6</f>
        <v>1127.1693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45.839860000000002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16.945457000000001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70.355999999999995</v>
      </c>
      <c r="G8" s="59">
        <f>'DRIs DATA 입력'!G8</f>
        <v>11.081</v>
      </c>
      <c r="H8" s="59">
        <f>'DRIs DATA 입력'!H8</f>
        <v>18.562000000000001</v>
      </c>
      <c r="I8" s="46"/>
      <c r="J8" s="59" t="s">
        <v>216</v>
      </c>
      <c r="K8" s="59">
        <f>'DRIs DATA 입력'!K8</f>
        <v>11.63</v>
      </c>
      <c r="L8" s="59">
        <f>'DRIs DATA 입력'!L8</f>
        <v>19.241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404.03598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12.975078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3.5360383999999998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130.2225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66.070729999999998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1.2098564000000001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0.96236694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10.111947000000001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1.4379584000000001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375.93830000000003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6.2923517000000002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1.6244558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0.74463826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389.63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761.04803000000004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5008.0469999999996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2124.3516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167.61507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71.843413999999996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11.258115999999999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7.4828013999999996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414.01767000000001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9.7552990000000003E-3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2.1827657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147.24816999999999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53.410026999999999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60" zoomScaleNormal="60" zoomScalePageLayoutView="40" workbookViewId="0">
      <selection activeCell="K53" sqref="K53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297</v>
      </c>
      <c r="B1" s="61" t="s">
        <v>298</v>
      </c>
      <c r="G1" s="62" t="s">
        <v>299</v>
      </c>
      <c r="H1" s="61" t="s">
        <v>300</v>
      </c>
    </row>
    <row r="3" spans="1:27" x14ac:dyDescent="0.3">
      <c r="A3" s="68" t="s">
        <v>301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286</v>
      </c>
      <c r="B4" s="67"/>
      <c r="C4" s="67"/>
      <c r="E4" s="69" t="s">
        <v>302</v>
      </c>
      <c r="F4" s="70"/>
      <c r="G4" s="70"/>
      <c r="H4" s="71"/>
      <c r="J4" s="69" t="s">
        <v>303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304</v>
      </c>
      <c r="V4" s="67"/>
      <c r="W4" s="67"/>
      <c r="X4" s="67"/>
      <c r="Y4" s="67"/>
      <c r="Z4" s="67"/>
    </row>
    <row r="5" spans="1:27" x14ac:dyDescent="0.3">
      <c r="A5" s="65"/>
      <c r="B5" s="65" t="s">
        <v>282</v>
      </c>
      <c r="C5" s="65" t="s">
        <v>283</v>
      </c>
      <c r="E5" s="65"/>
      <c r="F5" s="65" t="s">
        <v>50</v>
      </c>
      <c r="G5" s="65" t="s">
        <v>305</v>
      </c>
      <c r="H5" s="65" t="s">
        <v>46</v>
      </c>
      <c r="J5" s="65"/>
      <c r="K5" s="65" t="s">
        <v>287</v>
      </c>
      <c r="L5" s="65" t="s">
        <v>275</v>
      </c>
      <c r="N5" s="65"/>
      <c r="O5" s="65" t="s">
        <v>306</v>
      </c>
      <c r="P5" s="65" t="s">
        <v>307</v>
      </c>
      <c r="Q5" s="65" t="s">
        <v>308</v>
      </c>
      <c r="R5" s="65" t="s">
        <v>309</v>
      </c>
      <c r="S5" s="65" t="s">
        <v>283</v>
      </c>
      <c r="U5" s="65"/>
      <c r="V5" s="65" t="s">
        <v>306</v>
      </c>
      <c r="W5" s="65" t="s">
        <v>307</v>
      </c>
      <c r="X5" s="65" t="s">
        <v>308</v>
      </c>
      <c r="Y5" s="65" t="s">
        <v>309</v>
      </c>
      <c r="Z5" s="65" t="s">
        <v>283</v>
      </c>
    </row>
    <row r="6" spans="1:27" x14ac:dyDescent="0.3">
      <c r="A6" s="65" t="s">
        <v>286</v>
      </c>
      <c r="B6" s="65">
        <v>2400</v>
      </c>
      <c r="C6" s="65">
        <v>1127.1693</v>
      </c>
      <c r="E6" s="65" t="s">
        <v>310</v>
      </c>
      <c r="F6" s="65">
        <v>55</v>
      </c>
      <c r="G6" s="65">
        <v>15</v>
      </c>
      <c r="H6" s="65">
        <v>7</v>
      </c>
      <c r="J6" s="65" t="s">
        <v>310</v>
      </c>
      <c r="K6" s="65">
        <v>0.1</v>
      </c>
      <c r="L6" s="65">
        <v>4</v>
      </c>
      <c r="N6" s="65" t="s">
        <v>288</v>
      </c>
      <c r="O6" s="65">
        <v>50</v>
      </c>
      <c r="P6" s="65">
        <v>60</v>
      </c>
      <c r="Q6" s="65">
        <v>0</v>
      </c>
      <c r="R6" s="65">
        <v>0</v>
      </c>
      <c r="S6" s="65">
        <v>45.839860000000002</v>
      </c>
      <c r="U6" s="65" t="s">
        <v>311</v>
      </c>
      <c r="V6" s="65">
        <v>0</v>
      </c>
      <c r="W6" s="65">
        <v>0</v>
      </c>
      <c r="X6" s="65">
        <v>25</v>
      </c>
      <c r="Y6" s="65">
        <v>0</v>
      </c>
      <c r="Z6" s="65">
        <v>16.945457000000001</v>
      </c>
    </row>
    <row r="7" spans="1:27" x14ac:dyDescent="0.3">
      <c r="E7" s="65" t="s">
        <v>289</v>
      </c>
      <c r="F7" s="65">
        <v>65</v>
      </c>
      <c r="G7" s="65">
        <v>30</v>
      </c>
      <c r="H7" s="65">
        <v>20</v>
      </c>
      <c r="J7" s="65" t="s">
        <v>289</v>
      </c>
      <c r="K7" s="65">
        <v>1</v>
      </c>
      <c r="L7" s="65">
        <v>10</v>
      </c>
    </row>
    <row r="8" spans="1:27" x14ac:dyDescent="0.3">
      <c r="E8" s="65" t="s">
        <v>290</v>
      </c>
      <c r="F8" s="65">
        <v>70.355999999999995</v>
      </c>
      <c r="G8" s="65">
        <v>11.081</v>
      </c>
      <c r="H8" s="65">
        <v>18.562000000000001</v>
      </c>
      <c r="J8" s="65" t="s">
        <v>290</v>
      </c>
      <c r="K8" s="65">
        <v>11.63</v>
      </c>
      <c r="L8" s="65">
        <v>19.241</v>
      </c>
    </row>
    <row r="13" spans="1:27" x14ac:dyDescent="0.3">
      <c r="A13" s="66" t="s">
        <v>312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276</v>
      </c>
      <c r="B14" s="67"/>
      <c r="C14" s="67"/>
      <c r="D14" s="67"/>
      <c r="E14" s="67"/>
      <c r="F14" s="67"/>
      <c r="H14" s="67" t="s">
        <v>313</v>
      </c>
      <c r="I14" s="67"/>
      <c r="J14" s="67"/>
      <c r="K14" s="67"/>
      <c r="L14" s="67"/>
      <c r="M14" s="67"/>
      <c r="O14" s="67" t="s">
        <v>314</v>
      </c>
      <c r="P14" s="67"/>
      <c r="Q14" s="67"/>
      <c r="R14" s="67"/>
      <c r="S14" s="67"/>
      <c r="T14" s="67"/>
      <c r="V14" s="67" t="s">
        <v>315</v>
      </c>
      <c r="W14" s="67"/>
      <c r="X14" s="67"/>
      <c r="Y14" s="67"/>
      <c r="Z14" s="67"/>
      <c r="AA14" s="67"/>
    </row>
    <row r="15" spans="1:27" x14ac:dyDescent="0.3">
      <c r="A15" s="65"/>
      <c r="B15" s="65" t="s">
        <v>306</v>
      </c>
      <c r="C15" s="65" t="s">
        <v>307</v>
      </c>
      <c r="D15" s="65" t="s">
        <v>308</v>
      </c>
      <c r="E15" s="65" t="s">
        <v>309</v>
      </c>
      <c r="F15" s="65" t="s">
        <v>283</v>
      </c>
      <c r="H15" s="65"/>
      <c r="I15" s="65" t="s">
        <v>306</v>
      </c>
      <c r="J15" s="65" t="s">
        <v>307</v>
      </c>
      <c r="K15" s="65" t="s">
        <v>308</v>
      </c>
      <c r="L15" s="65" t="s">
        <v>309</v>
      </c>
      <c r="M15" s="65" t="s">
        <v>283</v>
      </c>
      <c r="O15" s="65"/>
      <c r="P15" s="65" t="s">
        <v>306</v>
      </c>
      <c r="Q15" s="65" t="s">
        <v>307</v>
      </c>
      <c r="R15" s="65" t="s">
        <v>308</v>
      </c>
      <c r="S15" s="65" t="s">
        <v>309</v>
      </c>
      <c r="T15" s="65" t="s">
        <v>283</v>
      </c>
      <c r="V15" s="65"/>
      <c r="W15" s="65" t="s">
        <v>306</v>
      </c>
      <c r="X15" s="65" t="s">
        <v>307</v>
      </c>
      <c r="Y15" s="65" t="s">
        <v>308</v>
      </c>
      <c r="Z15" s="65" t="s">
        <v>309</v>
      </c>
      <c r="AA15" s="65" t="s">
        <v>283</v>
      </c>
    </row>
    <row r="16" spans="1:27" x14ac:dyDescent="0.3">
      <c r="A16" s="65" t="s">
        <v>316</v>
      </c>
      <c r="B16" s="65">
        <v>550</v>
      </c>
      <c r="C16" s="65">
        <v>750</v>
      </c>
      <c r="D16" s="65">
        <v>0</v>
      </c>
      <c r="E16" s="65">
        <v>3000</v>
      </c>
      <c r="F16" s="65">
        <v>404.03598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12.975078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3.5360383999999998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130.2225</v>
      </c>
    </row>
    <row r="23" spans="1:62" x14ac:dyDescent="0.3">
      <c r="A23" s="66" t="s">
        <v>317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318</v>
      </c>
      <c r="B24" s="67"/>
      <c r="C24" s="67"/>
      <c r="D24" s="67"/>
      <c r="E24" s="67"/>
      <c r="F24" s="67"/>
      <c r="H24" s="67" t="s">
        <v>291</v>
      </c>
      <c r="I24" s="67"/>
      <c r="J24" s="67"/>
      <c r="K24" s="67"/>
      <c r="L24" s="67"/>
      <c r="M24" s="67"/>
      <c r="O24" s="67" t="s">
        <v>319</v>
      </c>
      <c r="P24" s="67"/>
      <c r="Q24" s="67"/>
      <c r="R24" s="67"/>
      <c r="S24" s="67"/>
      <c r="T24" s="67"/>
      <c r="V24" s="67" t="s">
        <v>277</v>
      </c>
      <c r="W24" s="67"/>
      <c r="X24" s="67"/>
      <c r="Y24" s="67"/>
      <c r="Z24" s="67"/>
      <c r="AA24" s="67"/>
      <c r="AC24" s="67" t="s">
        <v>320</v>
      </c>
      <c r="AD24" s="67"/>
      <c r="AE24" s="67"/>
      <c r="AF24" s="67"/>
      <c r="AG24" s="67"/>
      <c r="AH24" s="67"/>
      <c r="AJ24" s="67" t="s">
        <v>321</v>
      </c>
      <c r="AK24" s="67"/>
      <c r="AL24" s="67"/>
      <c r="AM24" s="67"/>
      <c r="AN24" s="67"/>
      <c r="AO24" s="67"/>
      <c r="AQ24" s="67" t="s">
        <v>292</v>
      </c>
      <c r="AR24" s="67"/>
      <c r="AS24" s="67"/>
      <c r="AT24" s="67"/>
      <c r="AU24" s="67"/>
      <c r="AV24" s="67"/>
      <c r="AX24" s="67" t="s">
        <v>322</v>
      </c>
      <c r="AY24" s="67"/>
      <c r="AZ24" s="67"/>
      <c r="BA24" s="67"/>
      <c r="BB24" s="67"/>
      <c r="BC24" s="67"/>
      <c r="BE24" s="67" t="s">
        <v>323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306</v>
      </c>
      <c r="C25" s="65" t="s">
        <v>307</v>
      </c>
      <c r="D25" s="65" t="s">
        <v>308</v>
      </c>
      <c r="E25" s="65" t="s">
        <v>309</v>
      </c>
      <c r="F25" s="65" t="s">
        <v>283</v>
      </c>
      <c r="H25" s="65"/>
      <c r="I25" s="65" t="s">
        <v>306</v>
      </c>
      <c r="J25" s="65" t="s">
        <v>307</v>
      </c>
      <c r="K25" s="65" t="s">
        <v>308</v>
      </c>
      <c r="L25" s="65" t="s">
        <v>309</v>
      </c>
      <c r="M25" s="65" t="s">
        <v>283</v>
      </c>
      <c r="O25" s="65"/>
      <c r="P25" s="65" t="s">
        <v>306</v>
      </c>
      <c r="Q25" s="65" t="s">
        <v>307</v>
      </c>
      <c r="R25" s="65" t="s">
        <v>308</v>
      </c>
      <c r="S25" s="65" t="s">
        <v>309</v>
      </c>
      <c r="T25" s="65" t="s">
        <v>283</v>
      </c>
      <c r="V25" s="65"/>
      <c r="W25" s="65" t="s">
        <v>306</v>
      </c>
      <c r="X25" s="65" t="s">
        <v>307</v>
      </c>
      <c r="Y25" s="65" t="s">
        <v>308</v>
      </c>
      <c r="Z25" s="65" t="s">
        <v>309</v>
      </c>
      <c r="AA25" s="65" t="s">
        <v>283</v>
      </c>
      <c r="AC25" s="65"/>
      <c r="AD25" s="65" t="s">
        <v>306</v>
      </c>
      <c r="AE25" s="65" t="s">
        <v>307</v>
      </c>
      <c r="AF25" s="65" t="s">
        <v>308</v>
      </c>
      <c r="AG25" s="65" t="s">
        <v>309</v>
      </c>
      <c r="AH25" s="65" t="s">
        <v>283</v>
      </c>
      <c r="AJ25" s="65"/>
      <c r="AK25" s="65" t="s">
        <v>306</v>
      </c>
      <c r="AL25" s="65" t="s">
        <v>307</v>
      </c>
      <c r="AM25" s="65" t="s">
        <v>308</v>
      </c>
      <c r="AN25" s="65" t="s">
        <v>309</v>
      </c>
      <c r="AO25" s="65" t="s">
        <v>283</v>
      </c>
      <c r="AQ25" s="65"/>
      <c r="AR25" s="65" t="s">
        <v>306</v>
      </c>
      <c r="AS25" s="65" t="s">
        <v>307</v>
      </c>
      <c r="AT25" s="65" t="s">
        <v>308</v>
      </c>
      <c r="AU25" s="65" t="s">
        <v>309</v>
      </c>
      <c r="AV25" s="65" t="s">
        <v>283</v>
      </c>
      <c r="AX25" s="65"/>
      <c r="AY25" s="65" t="s">
        <v>306</v>
      </c>
      <c r="AZ25" s="65" t="s">
        <v>307</v>
      </c>
      <c r="BA25" s="65" t="s">
        <v>308</v>
      </c>
      <c r="BB25" s="65" t="s">
        <v>309</v>
      </c>
      <c r="BC25" s="65" t="s">
        <v>283</v>
      </c>
      <c r="BE25" s="65"/>
      <c r="BF25" s="65" t="s">
        <v>306</v>
      </c>
      <c r="BG25" s="65" t="s">
        <v>307</v>
      </c>
      <c r="BH25" s="65" t="s">
        <v>308</v>
      </c>
      <c r="BI25" s="65" t="s">
        <v>309</v>
      </c>
      <c r="BJ25" s="65" t="s">
        <v>283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66.070729999999998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1.2098564000000001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0.96236694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10.111947000000001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1.4379584000000001</v>
      </c>
      <c r="AJ26" s="65" t="s">
        <v>324</v>
      </c>
      <c r="AK26" s="65">
        <v>320</v>
      </c>
      <c r="AL26" s="65">
        <v>400</v>
      </c>
      <c r="AM26" s="65">
        <v>0</v>
      </c>
      <c r="AN26" s="65">
        <v>1000</v>
      </c>
      <c r="AO26" s="65">
        <v>375.93830000000003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6.2923517000000002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1.6244558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0.74463826</v>
      </c>
    </row>
    <row r="33" spans="1:68" x14ac:dyDescent="0.3">
      <c r="A33" s="66" t="s">
        <v>278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325</v>
      </c>
      <c r="B34" s="67"/>
      <c r="C34" s="67"/>
      <c r="D34" s="67"/>
      <c r="E34" s="67"/>
      <c r="F34" s="67"/>
      <c r="H34" s="67" t="s">
        <v>326</v>
      </c>
      <c r="I34" s="67"/>
      <c r="J34" s="67"/>
      <c r="K34" s="67"/>
      <c r="L34" s="67"/>
      <c r="M34" s="67"/>
      <c r="O34" s="67" t="s">
        <v>327</v>
      </c>
      <c r="P34" s="67"/>
      <c r="Q34" s="67"/>
      <c r="R34" s="67"/>
      <c r="S34" s="67"/>
      <c r="T34" s="67"/>
      <c r="V34" s="67" t="s">
        <v>279</v>
      </c>
      <c r="W34" s="67"/>
      <c r="X34" s="67"/>
      <c r="Y34" s="67"/>
      <c r="Z34" s="67"/>
      <c r="AA34" s="67"/>
      <c r="AC34" s="67" t="s">
        <v>284</v>
      </c>
      <c r="AD34" s="67"/>
      <c r="AE34" s="67"/>
      <c r="AF34" s="67"/>
      <c r="AG34" s="67"/>
      <c r="AH34" s="67"/>
      <c r="AJ34" s="67" t="s">
        <v>293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306</v>
      </c>
      <c r="C35" s="65" t="s">
        <v>307</v>
      </c>
      <c r="D35" s="65" t="s">
        <v>308</v>
      </c>
      <c r="E35" s="65" t="s">
        <v>309</v>
      </c>
      <c r="F35" s="65" t="s">
        <v>283</v>
      </c>
      <c r="H35" s="65"/>
      <c r="I35" s="65" t="s">
        <v>306</v>
      </c>
      <c r="J35" s="65" t="s">
        <v>307</v>
      </c>
      <c r="K35" s="65" t="s">
        <v>308</v>
      </c>
      <c r="L35" s="65" t="s">
        <v>309</v>
      </c>
      <c r="M35" s="65" t="s">
        <v>283</v>
      </c>
      <c r="O35" s="65"/>
      <c r="P35" s="65" t="s">
        <v>306</v>
      </c>
      <c r="Q35" s="65" t="s">
        <v>307</v>
      </c>
      <c r="R35" s="65" t="s">
        <v>308</v>
      </c>
      <c r="S35" s="65" t="s">
        <v>309</v>
      </c>
      <c r="T35" s="65" t="s">
        <v>283</v>
      </c>
      <c r="V35" s="65"/>
      <c r="W35" s="65" t="s">
        <v>306</v>
      </c>
      <c r="X35" s="65" t="s">
        <v>307</v>
      </c>
      <c r="Y35" s="65" t="s">
        <v>308</v>
      </c>
      <c r="Z35" s="65" t="s">
        <v>309</v>
      </c>
      <c r="AA35" s="65" t="s">
        <v>283</v>
      </c>
      <c r="AC35" s="65"/>
      <c r="AD35" s="65" t="s">
        <v>306</v>
      </c>
      <c r="AE35" s="65" t="s">
        <v>307</v>
      </c>
      <c r="AF35" s="65" t="s">
        <v>308</v>
      </c>
      <c r="AG35" s="65" t="s">
        <v>309</v>
      </c>
      <c r="AH35" s="65" t="s">
        <v>283</v>
      </c>
      <c r="AJ35" s="65"/>
      <c r="AK35" s="65" t="s">
        <v>306</v>
      </c>
      <c r="AL35" s="65" t="s">
        <v>307</v>
      </c>
      <c r="AM35" s="65" t="s">
        <v>308</v>
      </c>
      <c r="AN35" s="65" t="s">
        <v>309</v>
      </c>
      <c r="AO35" s="65" t="s">
        <v>283</v>
      </c>
    </row>
    <row r="36" spans="1:68" x14ac:dyDescent="0.3">
      <c r="A36" s="65" t="s">
        <v>17</v>
      </c>
      <c r="B36" s="65">
        <v>630</v>
      </c>
      <c r="C36" s="65">
        <v>800</v>
      </c>
      <c r="D36" s="65">
        <v>0</v>
      </c>
      <c r="E36" s="65">
        <v>2500</v>
      </c>
      <c r="F36" s="65">
        <v>389.63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761.04803000000004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5008.0469999999996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2124.3516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167.61507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71.843413999999996</v>
      </c>
    </row>
    <row r="43" spans="1:68" x14ac:dyDescent="0.3">
      <c r="A43" s="66" t="s">
        <v>294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328</v>
      </c>
      <c r="B44" s="67"/>
      <c r="C44" s="67"/>
      <c r="D44" s="67"/>
      <c r="E44" s="67"/>
      <c r="F44" s="67"/>
      <c r="H44" s="67" t="s">
        <v>295</v>
      </c>
      <c r="I44" s="67"/>
      <c r="J44" s="67"/>
      <c r="K44" s="67"/>
      <c r="L44" s="67"/>
      <c r="M44" s="67"/>
      <c r="O44" s="67" t="s">
        <v>329</v>
      </c>
      <c r="P44" s="67"/>
      <c r="Q44" s="67"/>
      <c r="R44" s="67"/>
      <c r="S44" s="67"/>
      <c r="T44" s="67"/>
      <c r="V44" s="67" t="s">
        <v>330</v>
      </c>
      <c r="W44" s="67"/>
      <c r="X44" s="67"/>
      <c r="Y44" s="67"/>
      <c r="Z44" s="67"/>
      <c r="AA44" s="67"/>
      <c r="AC44" s="67" t="s">
        <v>331</v>
      </c>
      <c r="AD44" s="67"/>
      <c r="AE44" s="67"/>
      <c r="AF44" s="67"/>
      <c r="AG44" s="67"/>
      <c r="AH44" s="67"/>
      <c r="AJ44" s="67" t="s">
        <v>332</v>
      </c>
      <c r="AK44" s="67"/>
      <c r="AL44" s="67"/>
      <c r="AM44" s="67"/>
      <c r="AN44" s="67"/>
      <c r="AO44" s="67"/>
      <c r="AQ44" s="67" t="s">
        <v>333</v>
      </c>
      <c r="AR44" s="67"/>
      <c r="AS44" s="67"/>
      <c r="AT44" s="67"/>
      <c r="AU44" s="67"/>
      <c r="AV44" s="67"/>
      <c r="AX44" s="67" t="s">
        <v>334</v>
      </c>
      <c r="AY44" s="67"/>
      <c r="AZ44" s="67"/>
      <c r="BA44" s="67"/>
      <c r="BB44" s="67"/>
      <c r="BC44" s="67"/>
      <c r="BE44" s="67" t="s">
        <v>296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306</v>
      </c>
      <c r="C45" s="65" t="s">
        <v>307</v>
      </c>
      <c r="D45" s="65" t="s">
        <v>308</v>
      </c>
      <c r="E45" s="65" t="s">
        <v>309</v>
      </c>
      <c r="F45" s="65" t="s">
        <v>283</v>
      </c>
      <c r="H45" s="65"/>
      <c r="I45" s="65" t="s">
        <v>306</v>
      </c>
      <c r="J45" s="65" t="s">
        <v>307</v>
      </c>
      <c r="K45" s="65" t="s">
        <v>308</v>
      </c>
      <c r="L45" s="65" t="s">
        <v>309</v>
      </c>
      <c r="M45" s="65" t="s">
        <v>283</v>
      </c>
      <c r="O45" s="65"/>
      <c r="P45" s="65" t="s">
        <v>306</v>
      </c>
      <c r="Q45" s="65" t="s">
        <v>307</v>
      </c>
      <c r="R45" s="65" t="s">
        <v>308</v>
      </c>
      <c r="S45" s="65" t="s">
        <v>309</v>
      </c>
      <c r="T45" s="65" t="s">
        <v>283</v>
      </c>
      <c r="V45" s="65"/>
      <c r="W45" s="65" t="s">
        <v>306</v>
      </c>
      <c r="X45" s="65" t="s">
        <v>307</v>
      </c>
      <c r="Y45" s="65" t="s">
        <v>308</v>
      </c>
      <c r="Z45" s="65" t="s">
        <v>309</v>
      </c>
      <c r="AA45" s="65" t="s">
        <v>283</v>
      </c>
      <c r="AC45" s="65"/>
      <c r="AD45" s="65" t="s">
        <v>306</v>
      </c>
      <c r="AE45" s="65" t="s">
        <v>307</v>
      </c>
      <c r="AF45" s="65" t="s">
        <v>308</v>
      </c>
      <c r="AG45" s="65" t="s">
        <v>309</v>
      </c>
      <c r="AH45" s="65" t="s">
        <v>283</v>
      </c>
      <c r="AJ45" s="65"/>
      <c r="AK45" s="65" t="s">
        <v>306</v>
      </c>
      <c r="AL45" s="65" t="s">
        <v>307</v>
      </c>
      <c r="AM45" s="65" t="s">
        <v>308</v>
      </c>
      <c r="AN45" s="65" t="s">
        <v>309</v>
      </c>
      <c r="AO45" s="65" t="s">
        <v>283</v>
      </c>
      <c r="AQ45" s="65"/>
      <c r="AR45" s="65" t="s">
        <v>306</v>
      </c>
      <c r="AS45" s="65" t="s">
        <v>307</v>
      </c>
      <c r="AT45" s="65" t="s">
        <v>308</v>
      </c>
      <c r="AU45" s="65" t="s">
        <v>309</v>
      </c>
      <c r="AV45" s="65" t="s">
        <v>283</v>
      </c>
      <c r="AX45" s="65"/>
      <c r="AY45" s="65" t="s">
        <v>306</v>
      </c>
      <c r="AZ45" s="65" t="s">
        <v>307</v>
      </c>
      <c r="BA45" s="65" t="s">
        <v>308</v>
      </c>
      <c r="BB45" s="65" t="s">
        <v>309</v>
      </c>
      <c r="BC45" s="65" t="s">
        <v>283</v>
      </c>
      <c r="BE45" s="65"/>
      <c r="BF45" s="65" t="s">
        <v>306</v>
      </c>
      <c r="BG45" s="65" t="s">
        <v>307</v>
      </c>
      <c r="BH45" s="65" t="s">
        <v>308</v>
      </c>
      <c r="BI45" s="65" t="s">
        <v>309</v>
      </c>
      <c r="BJ45" s="65" t="s">
        <v>283</v>
      </c>
    </row>
    <row r="46" spans="1:68" x14ac:dyDescent="0.3">
      <c r="A46" s="65" t="s">
        <v>23</v>
      </c>
      <c r="B46" s="65">
        <v>8</v>
      </c>
      <c r="C46" s="65">
        <v>10</v>
      </c>
      <c r="D46" s="65">
        <v>0</v>
      </c>
      <c r="E46" s="65">
        <v>45</v>
      </c>
      <c r="F46" s="65">
        <v>11.258115999999999</v>
      </c>
      <c r="H46" s="65" t="s">
        <v>24</v>
      </c>
      <c r="I46" s="65">
        <v>8</v>
      </c>
      <c r="J46" s="65">
        <v>10</v>
      </c>
      <c r="K46" s="65">
        <v>0</v>
      </c>
      <c r="L46" s="65">
        <v>35</v>
      </c>
      <c r="M46" s="65">
        <v>7.4828013999999996</v>
      </c>
      <c r="O46" s="65" t="s">
        <v>335</v>
      </c>
      <c r="P46" s="65">
        <v>600</v>
      </c>
      <c r="Q46" s="65">
        <v>800</v>
      </c>
      <c r="R46" s="65">
        <v>0</v>
      </c>
      <c r="S46" s="65">
        <v>10000</v>
      </c>
      <c r="T46" s="65">
        <v>414.01767000000001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9.7552990000000003E-3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2.1827657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147.24816999999999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53.410026999999999</v>
      </c>
      <c r="AX46" s="65" t="s">
        <v>285</v>
      </c>
      <c r="AY46" s="65"/>
      <c r="AZ46" s="65"/>
      <c r="BA46" s="65"/>
      <c r="BB46" s="65"/>
      <c r="BC46" s="65"/>
      <c r="BE46" s="65" t="s">
        <v>336</v>
      </c>
      <c r="BF46" s="65"/>
      <c r="BG46" s="65"/>
      <c r="BH46" s="65"/>
      <c r="BI46" s="65"/>
      <c r="BJ46" s="65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19" sqref="F19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337</v>
      </c>
      <c r="B2" s="61" t="s">
        <v>338</v>
      </c>
      <c r="C2" s="61" t="s">
        <v>280</v>
      </c>
      <c r="D2" s="61">
        <v>43</v>
      </c>
      <c r="E2" s="61">
        <v>1127.1693</v>
      </c>
      <c r="F2" s="61">
        <v>173.74722</v>
      </c>
      <c r="G2" s="61">
        <v>27.366050000000001</v>
      </c>
      <c r="H2" s="61">
        <v>13.624943999999999</v>
      </c>
      <c r="I2" s="61">
        <v>13.741107</v>
      </c>
      <c r="J2" s="61">
        <v>45.839860000000002</v>
      </c>
      <c r="K2" s="61">
        <v>22.482367</v>
      </c>
      <c r="L2" s="61">
        <v>23.357493999999999</v>
      </c>
      <c r="M2" s="61">
        <v>16.945457000000001</v>
      </c>
      <c r="N2" s="61">
        <v>1.4583816999999999</v>
      </c>
      <c r="O2" s="61">
        <v>9.4132149999999992</v>
      </c>
      <c r="P2" s="61">
        <v>616.89440000000002</v>
      </c>
      <c r="Q2" s="61">
        <v>20.632985999999999</v>
      </c>
      <c r="R2" s="61">
        <v>404.03598</v>
      </c>
      <c r="S2" s="61">
        <v>74.085120000000003</v>
      </c>
      <c r="T2" s="61">
        <v>3959.41</v>
      </c>
      <c r="U2" s="61">
        <v>3.5360383999999998</v>
      </c>
      <c r="V2" s="61">
        <v>12.975078</v>
      </c>
      <c r="W2" s="61">
        <v>130.2225</v>
      </c>
      <c r="X2" s="61">
        <v>66.070729999999998</v>
      </c>
      <c r="Y2" s="61">
        <v>1.2098564000000001</v>
      </c>
      <c r="Z2" s="61">
        <v>0.96236694</v>
      </c>
      <c r="AA2" s="61">
        <v>10.111947000000001</v>
      </c>
      <c r="AB2" s="61">
        <v>1.4379584000000001</v>
      </c>
      <c r="AC2" s="61">
        <v>375.93830000000003</v>
      </c>
      <c r="AD2" s="61">
        <v>6.2923517000000002</v>
      </c>
      <c r="AE2" s="61">
        <v>1.6244558</v>
      </c>
      <c r="AF2" s="61">
        <v>0.74463826</v>
      </c>
      <c r="AG2" s="61">
        <v>389.63</v>
      </c>
      <c r="AH2" s="61">
        <v>183.3526</v>
      </c>
      <c r="AI2" s="61">
        <v>206.27742000000001</v>
      </c>
      <c r="AJ2" s="61">
        <v>761.04803000000004</v>
      </c>
      <c r="AK2" s="61">
        <v>5008.0469999999996</v>
      </c>
      <c r="AL2" s="61">
        <v>167.61507</v>
      </c>
      <c r="AM2" s="61">
        <v>2124.3516</v>
      </c>
      <c r="AN2" s="61">
        <v>71.843413999999996</v>
      </c>
      <c r="AO2" s="61">
        <v>11.258115999999999</v>
      </c>
      <c r="AP2" s="61">
        <v>8.247598</v>
      </c>
      <c r="AQ2" s="61">
        <v>3.0105178000000001</v>
      </c>
      <c r="AR2" s="61">
        <v>7.4828013999999996</v>
      </c>
      <c r="AS2" s="61">
        <v>414.01767000000001</v>
      </c>
      <c r="AT2" s="61">
        <v>9.7552990000000003E-3</v>
      </c>
      <c r="AU2" s="61">
        <v>2.1827657</v>
      </c>
      <c r="AV2" s="61">
        <v>147.24816999999999</v>
      </c>
      <c r="AW2" s="61">
        <v>53.410026999999999</v>
      </c>
      <c r="AX2" s="61">
        <v>6.7467550000000001E-2</v>
      </c>
      <c r="AY2" s="61">
        <v>0.99291134000000003</v>
      </c>
      <c r="AZ2" s="61">
        <v>161.99794</v>
      </c>
      <c r="BA2" s="61">
        <v>26.573782000000001</v>
      </c>
      <c r="BB2" s="61">
        <v>8.7155590000000007</v>
      </c>
      <c r="BC2" s="61">
        <v>9.3765540000000005</v>
      </c>
      <c r="BD2" s="61">
        <v>8.4767449999999993</v>
      </c>
      <c r="BE2" s="61">
        <v>0.67474604000000005</v>
      </c>
      <c r="BF2" s="61">
        <v>2.4540093000000001</v>
      </c>
      <c r="BG2" s="61">
        <v>1.1518281E-3</v>
      </c>
      <c r="BH2" s="61">
        <v>2.6999597E-2</v>
      </c>
      <c r="BI2" s="61">
        <v>2.0691045000000002E-2</v>
      </c>
      <c r="BJ2" s="61">
        <v>7.1505330000000006E-2</v>
      </c>
      <c r="BK2" s="61">
        <v>8.8602166000000004E-5</v>
      </c>
      <c r="BL2" s="61">
        <v>0.29770849999999999</v>
      </c>
      <c r="BM2" s="61">
        <v>3.4673685999999999</v>
      </c>
      <c r="BN2" s="61">
        <v>0.97956220000000005</v>
      </c>
      <c r="BO2" s="61">
        <v>50.842334999999999</v>
      </c>
      <c r="BP2" s="61">
        <v>9.2581469999999992</v>
      </c>
      <c r="BQ2" s="61">
        <v>15.285482</v>
      </c>
      <c r="BR2" s="61">
        <v>53.524498000000001</v>
      </c>
      <c r="BS2" s="61">
        <v>23.493078000000001</v>
      </c>
      <c r="BT2" s="61">
        <v>11.721669</v>
      </c>
      <c r="BU2" s="61">
        <v>5.0395843000000003E-2</v>
      </c>
      <c r="BV2" s="61">
        <v>4.7816209999999998E-2</v>
      </c>
      <c r="BW2" s="61">
        <v>0.74862359999999994</v>
      </c>
      <c r="BX2" s="61">
        <v>1.1690573</v>
      </c>
      <c r="BY2" s="61">
        <v>7.2487384000000002E-2</v>
      </c>
      <c r="BZ2" s="61">
        <v>2.8555212000000001E-4</v>
      </c>
      <c r="CA2" s="61">
        <v>0.41986456999999999</v>
      </c>
      <c r="CB2" s="61">
        <v>2.8131003000000002E-2</v>
      </c>
      <c r="CC2" s="61">
        <v>0.11262736</v>
      </c>
      <c r="CD2" s="61">
        <v>1.2578179</v>
      </c>
      <c r="CE2" s="61">
        <v>2.7982647999999999E-2</v>
      </c>
      <c r="CF2" s="61">
        <v>0.32369754000000001</v>
      </c>
      <c r="CG2" s="61">
        <v>6.2249995E-7</v>
      </c>
      <c r="CH2" s="61">
        <v>3.2402930000000003E-2</v>
      </c>
      <c r="CI2" s="61">
        <v>2.3407999999999999E-7</v>
      </c>
      <c r="CJ2" s="61">
        <v>2.7350151999999999</v>
      </c>
      <c r="CK2" s="61">
        <v>6.1882435999999997E-3</v>
      </c>
      <c r="CL2" s="61">
        <v>0.498944</v>
      </c>
      <c r="CM2" s="61">
        <v>3.0305797999999999</v>
      </c>
      <c r="CN2" s="61">
        <v>1523.3878</v>
      </c>
      <c r="CO2" s="61">
        <v>2653.4706999999999</v>
      </c>
      <c r="CP2" s="61">
        <v>1624.7091</v>
      </c>
      <c r="CQ2" s="61">
        <v>632.31410000000005</v>
      </c>
      <c r="CR2" s="61">
        <v>307.64460000000003</v>
      </c>
      <c r="CS2" s="61">
        <v>304.94263000000001</v>
      </c>
      <c r="CT2" s="61">
        <v>1502.5961</v>
      </c>
      <c r="CU2" s="61">
        <v>965.40300000000002</v>
      </c>
      <c r="CV2" s="61">
        <v>946.03859999999997</v>
      </c>
      <c r="CW2" s="61">
        <v>1098.4054000000001</v>
      </c>
      <c r="CX2" s="61">
        <v>332.2944</v>
      </c>
      <c r="CY2" s="61">
        <v>1909.7719</v>
      </c>
      <c r="CZ2" s="61">
        <v>1091.9597000000001</v>
      </c>
      <c r="DA2" s="61">
        <v>2158.1289999999999</v>
      </c>
      <c r="DB2" s="61">
        <v>2088.7112000000002</v>
      </c>
      <c r="DC2" s="61">
        <v>3064.0046000000002</v>
      </c>
      <c r="DD2" s="61">
        <v>5535.5977000000003</v>
      </c>
      <c r="DE2" s="61">
        <v>1091.3876</v>
      </c>
      <c r="DF2" s="61">
        <v>2561.6215999999999</v>
      </c>
      <c r="DG2" s="61">
        <v>1222.9051999999999</v>
      </c>
      <c r="DH2" s="61">
        <v>76.748856000000004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26.573782000000001</v>
      </c>
      <c r="B6">
        <f>BB2</f>
        <v>8.7155590000000007</v>
      </c>
      <c r="C6">
        <f>BC2</f>
        <v>9.3765540000000005</v>
      </c>
      <c r="D6">
        <f>BD2</f>
        <v>8.4767449999999993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D21" sqref="D21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29374</v>
      </c>
      <c r="C2" s="56">
        <f ca="1">YEAR(TODAY())-YEAR(B2)+IF(TODAY()&gt;=DATE(YEAR(TODAY()),MONTH(B2),DAY(B2)),0,-1)</f>
        <v>43</v>
      </c>
      <c r="E2" s="52">
        <v>165.6</v>
      </c>
      <c r="F2" s="53" t="s">
        <v>39</v>
      </c>
      <c r="G2" s="52">
        <v>75</v>
      </c>
      <c r="H2" s="51" t="s">
        <v>41</v>
      </c>
      <c r="I2" s="72">
        <f>ROUND(G3/E3^2,1)</f>
        <v>27.3</v>
      </c>
    </row>
    <row r="3" spans="1:9" x14ac:dyDescent="0.3">
      <c r="E3" s="51">
        <f>E2/100</f>
        <v>1.6559999999999999</v>
      </c>
      <c r="F3" s="51" t="s">
        <v>40</v>
      </c>
      <c r="G3" s="51">
        <f>G2</f>
        <v>75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45162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H4" sqref="H4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허영준, ID : H2300061)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08월 24일 14:49:40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="80" zoomScaleNormal="100" zoomScaleSheetLayoutView="80" zoomScalePageLayoutView="10" workbookViewId="0">
      <selection activeCell="W10" sqref="W1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281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45162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43</v>
      </c>
      <c r="G12" s="94"/>
      <c r="H12" s="94"/>
      <c r="I12" s="94"/>
      <c r="K12" s="123">
        <f>'개인정보 및 신체계측 입력'!E2</f>
        <v>165.6</v>
      </c>
      <c r="L12" s="124"/>
      <c r="M12" s="117">
        <f>'개인정보 및 신체계측 입력'!G2</f>
        <v>75</v>
      </c>
      <c r="N12" s="118"/>
      <c r="O12" s="113" t="s">
        <v>271</v>
      </c>
      <c r="P12" s="107"/>
      <c r="Q12" s="90">
        <f>'개인정보 및 신체계측 입력'!I2</f>
        <v>27.3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허영준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70.355999999999995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11.081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18.562000000000001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0.9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19.2</v>
      </c>
      <c r="L72" s="36" t="s">
        <v>53</v>
      </c>
      <c r="M72" s="36">
        <f>ROUND('DRIs DATA'!K8,1)</f>
        <v>11.6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53.87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108.13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66.069999999999993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95.86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48.7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333.87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112.58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2400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2020-06-24T06:28:05Z</cp:lastPrinted>
  <dcterms:created xsi:type="dcterms:W3CDTF">2015-06-13T08:19:18Z</dcterms:created>
  <dcterms:modified xsi:type="dcterms:W3CDTF">2023-08-24T05:54:26Z</dcterms:modified>
</cp:coreProperties>
</file>