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<sst xmlns="http://schemas.openxmlformats.org/spreadsheetml/2006/main" count="699" uniqueCount="344">
  <si>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</si>
  <si>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</si>
  <si>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</si>
  <si>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</si>
  <si>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</si>
  <si>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</si>
  <si>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</si>
  <si>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</si>
  <si>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</si>
  <si>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</si>
  <si>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</si>
  <si>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</si>
  <si>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</si>
  <si>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</si>
  <si>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</si>
  <si>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</si>
  <si>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</si>
  <si>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</si>
  <si>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</si>
  <si>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</si>
  <si>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</si>
  <si>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</si>
  <si>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</si>
  <si>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</si>
  <si>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</si>
  <si>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</si>
  <si>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</si>
  <si>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</si>
  <si>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</si>
  <si>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</si>
  <si>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</si>
  <si>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</si>
  <si>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</si>
  <si>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</si>
  <si>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</si>
  <si>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</si>
  <si>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</si>
  <si>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</si>
  <si>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</si>
  <si>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</si>
  <si>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</si>
  <si>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</si>
  <si>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</si>
  <si>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</si>
  <si>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</si>
  <si>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</si>
  <si>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</si>
  <si>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</si>
  <si>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</si>
  <si>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</si>
  <si>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</si>
  <si>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</si>
  <si>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</si>
  <si>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</si>
  <si>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</si>
  <si>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</si>
  <si>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</si>
  <si>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</si>
  <si>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</si>
  <si>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</si>
  <si>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</si>
  <si>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</si>
  <si>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</si>
  <si>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</si>
  <si>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</si>
  <si>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</si>
  <si>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</si>
  <si>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</si>
  <si>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</si>
  <si>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</si>
  <si>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</si>
  <si>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</si>
  <si>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</si>
  <si>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</si>
  <si>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</si>
  <si>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</si>
  <si>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</si>
  <si>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</si>
  <si>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</si>
  <si>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</si>
  <si>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</si>
  <si>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</si>
  <si>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</si>
  <si>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</si>
  <si>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</si>
  <si>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</si>
  <si>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</si>
  <si>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</si>
  <si>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</si>
  <si>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</si>
  <si>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</si>
  <si>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</si>
  <si>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</si>
  <si>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</si>
  <si>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</si>
  <si>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</si>
  <si>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</si>
  <si>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</si>
  <si>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</si>
  <si>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</si>
  <si>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</si>
  <si>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</si>
  <si>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</si>
  <si>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</si>
  <si>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</si>
  <si>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</si>
  <si>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</si>
  <si>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</si>
  <si>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</si>
  <si>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</si>
  <si>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</si>
  <si>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</si>
  <si>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</si>
  <si>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</si>
  <si>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</si>
  <si>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</si>
  <si>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</si>
  <si>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</si>
  <si>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</si>
  <si>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</si>
  <si>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</si>
  <si>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</si>
  <si>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</si>
  <si>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</si>
  <si>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</si>
  <si>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</si>
  <si>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</si>
  <si>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</si>
  <si>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</si>
  <si>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</si>
  <si>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</si>
  <si>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</si>
  <si>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</si>
  <si>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</si>
  <si>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</si>
  <si>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</si>
  <si>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</si>
  <si>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</si>
  <si>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</si>
  <si>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</si>
  <si>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</si>
  <si>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</si>
  <si>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</si>
  <si>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</si>
  <si>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</si>
  <si>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</si>
  <si>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</si>
  <si>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</si>
  <si>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</si>
  <si>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</si>
  <si>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</si>
  <si>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</si>
  <si>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</si>
  <si>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</si>
  <si>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</si>
  <si>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</si>
  <si>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</si>
  <si>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</si>
  <si>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</si>
  <si>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</si>
  <si>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</si>
  <si>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</si>
  <si>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</si>
  <si>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</si>
  <si>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</si>
  <si>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</si>
  <si>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</si>
  <si>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</si>
  <si>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</si>
  <si>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</si>
  <si>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</si>
  <si>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</si>
  <si>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</si>
  <si>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</si>
  <si>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</si>
  <si>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</si>
  <si>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</si>
  <si>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</si>
  <si>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</si>
  <si>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</si>
  <si>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</si>
  <si>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</si>
  <si>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</si>
  <si>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</si>
  <si>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</si>
  <si>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</si>
  <si>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</si>
  <si>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</si>
  <si>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</si>
  <si>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</si>
  <si>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</si>
  <si>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</si>
  <si>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</si>
  <si>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</si>
  <si>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</si>
  <si>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</si>
  <si>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</si>
  <si>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</si>
  <si>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</si>
  <si>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</si>
  <si>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</si>
  <si>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</si>
  <si>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</si>
  <si>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</si>
  <si>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</si>
  <si>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</si>
  <si>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</si>
  <si>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</si>
  <si>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</si>
  <si>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</si>
  <si>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</si>
  <si>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</si>
  <si>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</si>
  <si>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</si>
  <si>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</si>
  <si>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</si>
  <si>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</si>
  <si>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</si>
  <si>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</si>
  <si>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</si>
  <si>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</si>
  <si>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</si>
  <si>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</si>
  <si>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</si>
  <si>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</si>
  <si>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</si>
  <si>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</si>
  <si>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</si>
  <si>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</si>
  <si>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</si>
  <si>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</si>
  <si>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</si>
  <si>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</si>
  <si>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</si>
  <si>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</si>
  <si>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</si>
  <si>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</si>
  <si>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</si>
  <si>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</si>
  <si>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</si>
  <si>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</si>
  <si>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</si>
  <si>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</si>
  <si>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</si>
  <si>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</si>
  <si>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</si>
  <si>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</si>
  <si>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</si>
  <si>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</si>
  <si>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</si>
  <si>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</si>
  <si>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</si>
  <si>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</si>
  <si>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</si>
  <si>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</si>
  <si>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</si>
  <si>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</si>
  <si>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</si>
  <si>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</si>
  <si>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</si>
  <si>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</si>
  <si>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</si>
  <si>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</si>
  <si>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</si>
  <si>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</si>
  <si>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</si>
  <si>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</si>
  <si>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</si>
  <si>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</si>
  <si>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</si>
  <si>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</si>
  <si>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</si>
  <si>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</si>
  <si>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</si>
  <si>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</si>
  <si>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</si>
  <si>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</si>
  <si>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</si>
  <si>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</si>
  <si>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</si>
  <si>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</si>
  <si>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</si>
  <si>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</si>
  <si>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</si>
  <si>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</si>
  <si>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</si>
  <si>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</si>
  <si>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</si>
  <si>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</si>
  <si>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</si>
  <si>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</si>
  <si>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</si>
  <si>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</si>
  <si>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</si>
  <si>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</si>
  <si>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</si>
  <si>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</si>
  <si>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</si>
  <si>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</si>
  <si>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</si>
  <si>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</si>
  <si>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</si>
  <si>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</si>
  <si>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</si>
  <si>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</si>
  <si>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</si>
  <si>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</si>
  <si>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</si>
  <si>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</si>
  <si>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</si>
  <si>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</si>
  <si>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</si>
  <si>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</si>
  <si>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</si>
  <si>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</si>
  <si>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</si>
  <si>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</si>
  <si>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</si>
  <si>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</si>
  <si>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</si>
  <si>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</si>
  <si>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</si>
  <si>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</si>
  <si>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</si>
  <si>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</si>
  <si>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</si>
  <si>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</si>
  <si>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</si>
  <si>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</si>
  <si>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</si>
  <si>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</si>
  <si>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</si>
  <si>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</si>
  <si>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당류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</si>
  <si>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</si>
  <si>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</si>
  <si>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</si>
  <si>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</si>
  <si>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당류(kcal)</t>
    <phoneticPr fontId="1" type="noConversion"/>
  </si>
  <si>
    <t>만성질환위험
감소섭취량</t>
    <phoneticPr fontId="1" type="noConversion"/>
  </si>
  <si>
    <t>H2300064</t>
  </si>
  <si>
    <t>김인웅</t>
  </si>
  <si>
    <t>(설문지 : FFQ 95문항 설문지, 사용자 : 김인웅, ID : H2300064)</t>
  </si>
  <si>
    <t>2023년 10월 19일 12:22:22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</si>
</sst>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110.35218999999999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25264"/>
        <c:axId val="504329840"/>
      </c:barChart>
      <c:catAx>
        <c:axId val="557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29840"/>
        <c:crosses val="autoZero"/>
        <c:auto val="1"/>
        <c:lblAlgn val="ctr"/>
        <c:lblOffset val="100"/>
        <c:noMultiLvlLbl val="0"/>
      </c:catAx>
      <c:valAx>
        <c:axId val="50432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5.831264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0080"/>
        <c:axId val="608470864"/>
      </c:barChart>
      <c:catAx>
        <c:axId val="60847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70864"/>
        <c:crosses val="autoZero"/>
        <c:auto val="1"/>
        <c:lblAlgn val="ctr"/>
        <c:lblOffset val="100"/>
        <c:noMultiLvlLbl val="0"/>
      </c:catAx>
      <c:valAx>
        <c:axId val="60847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45.098010000000002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1264"/>
        <c:axId val="697020480"/>
      </c:barChart>
      <c:catAx>
        <c:axId val="6970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0480"/>
        <c:crosses val="autoZero"/>
        <c:auto val="1"/>
        <c:lblAlgn val="ctr"/>
        <c:lblOffset val="100"/>
        <c:noMultiLvlLbl val="0"/>
      </c:catAx>
      <c:valAx>
        <c:axId val="69702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1763.6023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7928"/>
        <c:axId val="697021656"/>
      </c:barChart>
      <c:catAx>
        <c:axId val="69702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1656"/>
        <c:crosses val="autoZero"/>
        <c:auto val="1"/>
        <c:lblAlgn val="ctr"/>
        <c:lblOffset val="100"/>
        <c:noMultiLvlLbl val="0"/>
      </c:catAx>
      <c:valAx>
        <c:axId val="69702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4484.2505000000001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6360"/>
        <c:axId val="697022048"/>
      </c:barChart>
      <c:catAx>
        <c:axId val="6970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2048"/>
        <c:crosses val="autoZero"/>
        <c:auto val="1"/>
        <c:lblAlgn val="ctr"/>
        <c:lblOffset val="100"/>
        <c:noMultiLvlLbl val="0"/>
      </c:catAx>
      <c:valAx>
        <c:axId val="697022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11.400786999999999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6752"/>
        <c:axId val="697024792"/>
      </c:barChart>
      <c:catAx>
        <c:axId val="6970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4792"/>
        <c:crosses val="autoZero"/>
        <c:auto val="1"/>
        <c:lblAlgn val="ctr"/>
        <c:lblOffset val="100"/>
        <c:noMultiLvlLbl val="0"/>
      </c:catAx>
      <c:valAx>
        <c:axId val="69702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410.42847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2440"/>
        <c:axId val="697022832"/>
      </c:barChart>
      <c:catAx>
        <c:axId val="69702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2832"/>
        <c:crosses val="autoZero"/>
        <c:auto val="1"/>
        <c:lblAlgn val="ctr"/>
        <c:lblOffset val="100"/>
        <c:noMultiLvlLbl val="0"/>
      </c:catAx>
      <c:valAx>
        <c:axId val="69702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13.733002000000001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3224"/>
        <c:axId val="697023616"/>
      </c:barChart>
      <c:catAx>
        <c:axId val="69702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3616"/>
        <c:crosses val="autoZero"/>
        <c:auto val="1"/>
        <c:lblAlgn val="ctr"/>
        <c:lblOffset val="100"/>
        <c:noMultiLvlLbl val="0"/>
      </c:catAx>
      <c:valAx>
        <c:axId val="69702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1092.932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4400"/>
        <c:axId val="612701848"/>
      </c:barChart>
      <c:catAx>
        <c:axId val="6970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1848"/>
        <c:crosses val="autoZero"/>
        <c:auto val="1"/>
        <c:lblAlgn val="ctr"/>
        <c:lblOffset val="100"/>
        <c:noMultiLvlLbl val="0"/>
      </c:catAx>
      <c:valAx>
        <c:axId val="612701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1.0215544E-2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2240"/>
        <c:axId val="612704984"/>
      </c:barChart>
      <c:catAx>
        <c:axId val="6127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4984"/>
        <c:crosses val="autoZero"/>
        <c:auto val="1"/>
        <c:lblAlgn val="ctr"/>
        <c:lblOffset val="100"/>
        <c:noMultiLvlLbl val="0"/>
      </c:catAx>
      <c:valAx>
        <c:axId val="61270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5.5336103000000003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6160"/>
        <c:axId val="612707336"/>
      </c:barChart>
      <c:catAx>
        <c:axId val="61270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7336"/>
        <c:crosses val="autoZero"/>
        <c:auto val="1"/>
        <c:lblAlgn val="ctr"/>
        <c:lblOffset val="100"/>
        <c:noMultiLvlLbl val="0"/>
      </c:catAx>
      <c:valAx>
        <c:axId val="61270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35.159843000000002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30232"/>
        <c:axId val="504335328"/>
      </c:barChart>
      <c:catAx>
        <c:axId val="50433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35328"/>
        <c:crosses val="autoZero"/>
        <c:auto val="1"/>
        <c:lblAlgn val="ctr"/>
        <c:lblOffset val="100"/>
        <c:noMultiLvlLbl val="0"/>
      </c:catAx>
      <c:valAx>
        <c:axId val="504335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3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245.28484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8512"/>
        <c:axId val="612703416"/>
      </c:barChart>
      <c:catAx>
        <c:axId val="6127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3416"/>
        <c:crosses val="autoZero"/>
        <c:auto val="1"/>
        <c:lblAlgn val="ctr"/>
        <c:lblOffset val="100"/>
        <c:noMultiLvlLbl val="0"/>
      </c:catAx>
      <c:valAx>
        <c:axId val="61270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104.83544000000001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3024"/>
        <c:axId val="612708904"/>
      </c:barChart>
      <c:catAx>
        <c:axId val="6127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8904"/>
        <c:crosses val="autoZero"/>
        <c:auto val="1"/>
        <c:lblAlgn val="ctr"/>
        <c:lblOffset val="100"/>
        <c:noMultiLvlLbl val="0"/>
      </c:catAx>
      <c:valAx>
        <c:axId val="61270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0.96799999999999997</c:v>
                </c:pt>
                <c:pt idx="1">
                  <c:v>5.5110000000000001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705768"/>
        <c:axId val="612706944"/>
      </c:barChart>
      <c:catAx>
        <c:axId val="61270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6944"/>
        <c:crosses val="autoZero"/>
        <c:auto val="1"/>
        <c:lblAlgn val="ctr"/>
        <c:lblOffset val="100"/>
        <c:noMultiLvlLbl val="0"/>
      </c:catAx>
      <c:valAx>
        <c:axId val="6127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331.13473510742187</c:v>
                </c:pt>
                <c:pt idx="1">
                  <c:v>0.14543724060058594</c:v>
                </c:pt>
                <c:pt idx="2">
                  <c:v>5.9837684631347656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1019.1009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9296"/>
        <c:axId val="612702632"/>
      </c:barChart>
      <c:catAx>
        <c:axId val="6127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2632"/>
        <c:crosses val="autoZero"/>
        <c:auto val="1"/>
        <c:lblAlgn val="ctr"/>
        <c:lblOffset val="100"/>
        <c:noMultiLvlLbl val="0"/>
      </c:catAx>
      <c:valAx>
        <c:axId val="61270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18.984894000000001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0216"/>
        <c:axId val="611995704"/>
      </c:barChart>
      <c:catAx>
        <c:axId val="61199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5704"/>
        <c:crosses val="autoZero"/>
        <c:auto val="1"/>
        <c:lblAlgn val="ctr"/>
        <c:lblOffset val="100"/>
        <c:noMultiLvlLbl val="0"/>
      </c:catAx>
      <c:valAx>
        <c:axId val="6119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66.606999999999999</c:v>
                </c:pt>
                <c:pt idx="1">
                  <c:v>11.968</c:v>
                </c:pt>
                <c:pt idx="2">
                  <c:v>21.425000000000001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991000"/>
        <c:axId val="611991392"/>
      </c:barChart>
      <c:catAx>
        <c:axId val="6119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1392"/>
        <c:crosses val="autoZero"/>
        <c:auto val="1"/>
        <c:lblAlgn val="ctr"/>
        <c:lblOffset val="100"/>
        <c:noMultiLvlLbl val="0"/>
      </c:catAx>
      <c:valAx>
        <c:axId val="61199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2434.6763000000001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8648"/>
        <c:axId val="611992568"/>
      </c:barChart>
      <c:catAx>
        <c:axId val="6119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2568"/>
        <c:crosses val="autoZero"/>
        <c:auto val="1"/>
        <c:lblAlgn val="ctr"/>
        <c:lblOffset val="100"/>
        <c:noMultiLvlLbl val="0"/>
      </c:catAx>
      <c:valAx>
        <c:axId val="61199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127.34425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3352"/>
        <c:axId val="611989432"/>
      </c:barChart>
      <c:catAx>
        <c:axId val="6119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89432"/>
        <c:crosses val="autoZero"/>
        <c:auto val="1"/>
        <c:lblAlgn val="ctr"/>
        <c:lblOffset val="100"/>
        <c:noMultiLvlLbl val="0"/>
      </c:catAx>
      <c:valAx>
        <c:axId val="61198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1005.2074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9040"/>
        <c:axId val="611989824"/>
      </c:barChart>
      <c:catAx>
        <c:axId val="61198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89824"/>
        <c:crosses val="autoZero"/>
        <c:auto val="1"/>
        <c:lblAlgn val="ctr"/>
        <c:lblOffset val="100"/>
        <c:noMultiLvlLbl val="0"/>
      </c:catAx>
      <c:valAx>
        <c:axId val="6119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4.0459375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31800"/>
        <c:axId val="398398384"/>
      </c:barChart>
      <c:catAx>
        <c:axId val="50433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398384"/>
        <c:crosses val="autoZero"/>
        <c:auto val="1"/>
        <c:lblAlgn val="ctr"/>
        <c:lblOffset val="100"/>
        <c:noMultiLvlLbl val="0"/>
      </c:catAx>
      <c:valAx>
        <c:axId val="3983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8516.4519999999993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0608"/>
        <c:axId val="611994920"/>
      </c:barChart>
      <c:catAx>
        <c:axId val="6119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4920"/>
        <c:crosses val="autoZero"/>
        <c:auto val="1"/>
        <c:lblAlgn val="ctr"/>
        <c:lblOffset val="100"/>
        <c:noMultiLvlLbl val="0"/>
      </c:catAx>
      <c:valAx>
        <c:axId val="6119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15.488979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8256"/>
        <c:axId val="607849672"/>
      </c:barChart>
      <c:catAx>
        <c:axId val="6119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849672"/>
        <c:crosses val="autoZero"/>
        <c:auto val="1"/>
        <c:lblAlgn val="ctr"/>
        <c:lblOffset val="100"/>
        <c:noMultiLvlLbl val="0"/>
      </c:catAx>
      <c:valAx>
        <c:axId val="60784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0.57732826000000004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851240"/>
        <c:axId val="607850064"/>
      </c:barChart>
      <c:catAx>
        <c:axId val="6078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850064"/>
        <c:crosses val="autoZero"/>
        <c:auto val="1"/>
        <c:lblAlgn val="ctr"/>
        <c:lblOffset val="100"/>
        <c:noMultiLvlLbl val="0"/>
      </c:catAx>
      <c:valAx>
        <c:axId val="60785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8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398.34399999999999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8120"/>
        <c:axId val="608469688"/>
      </c:barChart>
      <c:catAx>
        <c:axId val="6084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9688"/>
        <c:crosses val="autoZero"/>
        <c:auto val="1"/>
        <c:lblAlgn val="ctr"/>
        <c:lblOffset val="100"/>
        <c:noMultiLvlLbl val="0"/>
      </c:catAx>
      <c:valAx>
        <c:axId val="60846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2.4190505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1256"/>
        <c:axId val="608467336"/>
      </c:barChart>
      <c:catAx>
        <c:axId val="60847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7336"/>
        <c:crosses val="autoZero"/>
        <c:auto val="1"/>
        <c:lblAlgn val="ctr"/>
        <c:lblOffset val="100"/>
        <c:noMultiLvlLbl val="0"/>
      </c:catAx>
      <c:valAx>
        <c:axId val="60846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18.984242999999999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1648"/>
        <c:axId val="608470472"/>
      </c:barChart>
      <c:catAx>
        <c:axId val="6084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70472"/>
        <c:crosses val="autoZero"/>
        <c:auto val="1"/>
        <c:lblAlgn val="ctr"/>
        <c:lblOffset val="100"/>
        <c:noMultiLvlLbl val="0"/>
      </c:catAx>
      <c:valAx>
        <c:axId val="60847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0.57732826000000004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9296"/>
        <c:axId val="608467728"/>
      </c:barChart>
      <c:catAx>
        <c:axId val="60846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7728"/>
        <c:crosses val="autoZero"/>
        <c:auto val="1"/>
        <c:lblAlgn val="ctr"/>
        <c:lblOffset val="100"/>
        <c:noMultiLvlLbl val="0"/>
      </c:catAx>
      <c:valAx>
        <c:axId val="6084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389.82474000000002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6160"/>
        <c:axId val="608466944"/>
      </c:barChart>
      <c:catAx>
        <c:axId val="6084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6944"/>
        <c:crosses val="autoZero"/>
        <c:auto val="1"/>
        <c:lblAlgn val="ctr"/>
        <c:lblOffset val="100"/>
        <c:noMultiLvlLbl val="0"/>
      </c:catAx>
      <c:valAx>
        <c:axId val="6084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5.9837685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5376"/>
        <c:axId val="608468512"/>
      </c:barChart>
      <c:catAx>
        <c:axId val="6084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8512"/>
        <c:crosses val="autoZero"/>
        <c:auto val="1"/>
        <c:lblAlgn val="ctr"/>
        <c:lblOffset val="100"/>
        <c:noMultiLvlLbl val="0"/>
      </c:catAx>
      <c:valAx>
        <c:axId val="60846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김인웅, ID : H2300064)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19일 12:22:22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2434.6763000000001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110.35218999999999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35.159843000000002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66.606999999999999</v>
      </c>
      <c r="G8" s="59">
        <f>'DRIs DATA 입력'!G8</f>
        <v>11.968</v>
      </c>
      <c r="H8" s="59">
        <f>'DRIs DATA 입력'!H8</f>
        <v>21.425000000000001</v>
      </c>
      <c r="I8" s="46"/>
      <c r="J8" s="59" t="s">
        <v>216</v>
      </c>
      <c r="K8" s="59">
        <f>'DRIs DATA 입력'!K8</f>
        <v>0.96799999999999997</v>
      </c>
      <c r="L8" s="59">
        <f>'DRIs DATA 입력'!L8</f>
        <v>5.5110000000000001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1019.1009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18.984894000000001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4.0459375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398.34399999999999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127.34425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1.5489736999999999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2.4190505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18.984242999999999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0.57732826000000004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389.82474000000002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5.9837685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5.831264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45.098010000000002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1005.2074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1763.6023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8516.4519999999993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4484.2505000000001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11.400786999999999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410.42847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15.488979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13.733002000000001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1092.932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1.0215544E-2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5.5336103000000003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245.28484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104.83544000000001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276</v>
      </c>
      <c r="B1" s="61" t="s">
        <v>342</v>
      </c>
      <c r="G1" s="62" t="s">
        <v>277</v>
      </c>
      <c r="H1" s="61" t="s">
        <v>343</v>
      </c>
    </row>
    <row r="3" spans="1:33" x14ac:dyDescent="0.3">
      <c r="A3" s="64" t="s">
        <v>278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 t="s">
        <v>279</v>
      </c>
      <c r="B4" s="65"/>
      <c r="C4" s="65"/>
      <c r="E4" s="67" t="s">
        <v>280</v>
      </c>
      <c r="F4" s="68"/>
      <c r="G4" s="68"/>
      <c r="H4" s="69"/>
      <c r="J4" s="67" t="s">
        <v>281</v>
      </c>
      <c r="K4" s="68"/>
      <c r="L4" s="69"/>
      <c r="N4" s="65" t="s">
        <v>46</v>
      </c>
      <c r="O4" s="65"/>
      <c r="P4" s="65"/>
      <c r="Q4" s="65"/>
      <c r="R4" s="65"/>
      <c r="S4" s="65"/>
      <c r="U4" s="65" t="s">
        <v>282</v>
      </c>
      <c r="V4" s="65"/>
      <c r="W4" s="65"/>
      <c r="X4" s="65"/>
      <c r="Y4" s="65"/>
      <c r="Z4" s="65"/>
      <c r="AB4" s="65" t="s">
        <v>333</v>
      </c>
      <c r="AC4" s="65"/>
      <c r="AD4" s="65"/>
      <c r="AE4" s="65"/>
      <c r="AF4" s="65"/>
      <c r="AG4" s="65"/>
    </row>
    <row r="5" spans="1:33" x14ac:dyDescent="0.3">
      <c r="A5" s="63"/>
      <c r="B5" s="63" t="s">
        <v>283</v>
      </c>
      <c r="C5" s="63" t="s">
        <v>284</v>
      </c>
      <c r="E5" s="63"/>
      <c r="F5" s="63" t="s">
        <v>50</v>
      </c>
      <c r="G5" s="63" t="s">
        <v>285</v>
      </c>
      <c r="H5" s="63" t="s">
        <v>46</v>
      </c>
      <c r="J5" s="63"/>
      <c r="K5" s="63" t="s">
        <v>286</v>
      </c>
      <c r="L5" s="63" t="s">
        <v>287</v>
      </c>
      <c r="N5" s="63"/>
      <c r="O5" s="63" t="s">
        <v>288</v>
      </c>
      <c r="P5" s="63" t="s">
        <v>289</v>
      </c>
      <c r="Q5" s="63" t="s">
        <v>290</v>
      </c>
      <c r="R5" s="63" t="s">
        <v>291</v>
      </c>
      <c r="S5" s="63" t="s">
        <v>284</v>
      </c>
      <c r="U5" s="63"/>
      <c r="V5" s="63" t="s">
        <v>288</v>
      </c>
      <c r="W5" s="63" t="s">
        <v>289</v>
      </c>
      <c r="X5" s="63" t="s">
        <v>290</v>
      </c>
      <c r="Y5" s="63" t="s">
        <v>291</v>
      </c>
      <c r="Z5" s="63" t="s">
        <v>284</v>
      </c>
      <c r="AB5" s="63"/>
      <c r="AC5" s="63" t="s">
        <v>334</v>
      </c>
      <c r="AD5" s="63" t="s">
        <v>335</v>
      </c>
      <c r="AE5" s="63" t="s">
        <v>333</v>
      </c>
      <c r="AF5" s="63" t="s">
        <v>336</v>
      </c>
      <c r="AG5" s="63" t="s">
        <v>337</v>
      </c>
    </row>
    <row r="6" spans="1:33" x14ac:dyDescent="0.3">
      <c r="A6" s="63" t="s">
        <v>279</v>
      </c>
      <c r="B6" s="63">
        <v>2000</v>
      </c>
      <c r="C6" s="63">
        <v>2434.6763000000001</v>
      </c>
      <c r="E6" s="63" t="s">
        <v>292</v>
      </c>
      <c r="F6" s="63">
        <v>55</v>
      </c>
      <c r="G6" s="63">
        <v>15</v>
      </c>
      <c r="H6" s="63">
        <v>7</v>
      </c>
      <c r="J6" s="63" t="s">
        <v>292</v>
      </c>
      <c r="K6" s="63">
        <v>0.1</v>
      </c>
      <c r="L6" s="63">
        <v>4</v>
      </c>
      <c r="N6" s="63" t="s">
        <v>293</v>
      </c>
      <c r="O6" s="63">
        <v>50</v>
      </c>
      <c r="P6" s="63">
        <v>60</v>
      </c>
      <c r="Q6" s="63">
        <v>0</v>
      </c>
      <c r="R6" s="63">
        <v>0</v>
      </c>
      <c r="S6" s="63">
        <v>110.35218999999999</v>
      </c>
      <c r="U6" s="63" t="s">
        <v>294</v>
      </c>
      <c r="V6" s="63">
        <v>0</v>
      </c>
      <c r="W6" s="63">
        <v>0</v>
      </c>
      <c r="X6" s="63">
        <v>25</v>
      </c>
      <c r="Y6" s="63">
        <v>0</v>
      </c>
      <c r="Z6" s="63">
        <v>35.159843000000002</v>
      </c>
      <c r="AB6" s="63" t="s">
        <v>338</v>
      </c>
      <c r="AC6" s="63">
        <v>2000</v>
      </c>
      <c r="AD6" s="63">
        <v>2434.6763000000001</v>
      </c>
      <c r="AE6" s="63">
        <v>408.19024658203125</v>
      </c>
      <c r="AF6" s="63">
        <v>102.04756</v>
      </c>
      <c r="AG6" s="63">
        <v>16.765688797739848</v>
      </c>
    </row>
    <row r="7" spans="1:33" x14ac:dyDescent="0.3">
      <c r="E7" s="63" t="s">
        <v>295</v>
      </c>
      <c r="F7" s="63">
        <v>65</v>
      </c>
      <c r="G7" s="63">
        <v>30</v>
      </c>
      <c r="H7" s="63">
        <v>20</v>
      </c>
      <c r="J7" s="63" t="s">
        <v>295</v>
      </c>
      <c r="K7" s="63">
        <v>1</v>
      </c>
      <c r="L7" s="63">
        <v>10</v>
      </c>
    </row>
    <row r="8" spans="1:33" x14ac:dyDescent="0.3">
      <c r="E8" s="63" t="s">
        <v>296</v>
      </c>
      <c r="F8" s="63">
        <v>66.606999999999999</v>
      </c>
      <c r="G8" s="63">
        <v>11.968</v>
      </c>
      <c r="H8" s="63">
        <v>21.425000000000001</v>
      </c>
      <c r="J8" s="63" t="s">
        <v>296</v>
      </c>
      <c r="K8" s="63">
        <v>0.96799999999999997</v>
      </c>
      <c r="L8" s="63">
        <v>5.5110000000000001</v>
      </c>
    </row>
    <row r="13" spans="1:33" x14ac:dyDescent="0.3">
      <c r="A13" s="64" t="s">
        <v>297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33" x14ac:dyDescent="0.3">
      <c r="A14" s="65" t="s">
        <v>298</v>
      </c>
      <c r="B14" s="65"/>
      <c r="C14" s="65"/>
      <c r="D14" s="65"/>
      <c r="E14" s="65"/>
      <c r="F14" s="65"/>
      <c r="H14" s="65" t="s">
        <v>299</v>
      </c>
      <c r="I14" s="65"/>
      <c r="J14" s="65"/>
      <c r="K14" s="65"/>
      <c r="L14" s="65"/>
      <c r="M14" s="65"/>
      <c r="O14" s="65" t="s">
        <v>300</v>
      </c>
      <c r="P14" s="65"/>
      <c r="Q14" s="65"/>
      <c r="R14" s="65"/>
      <c r="S14" s="65"/>
      <c r="T14" s="65"/>
      <c r="V14" s="65" t="s">
        <v>301</v>
      </c>
      <c r="W14" s="65"/>
      <c r="X14" s="65"/>
      <c r="Y14" s="65"/>
      <c r="Z14" s="65"/>
      <c r="AA14" s="65"/>
    </row>
    <row r="15" spans="1:33" x14ac:dyDescent="0.3">
      <c r="A15" s="63"/>
      <c r="B15" s="63" t="s">
        <v>288</v>
      </c>
      <c r="C15" s="63" t="s">
        <v>289</v>
      </c>
      <c r="D15" s="63" t="s">
        <v>290</v>
      </c>
      <c r="E15" s="63" t="s">
        <v>291</v>
      </c>
      <c r="F15" s="63" t="s">
        <v>284</v>
      </c>
      <c r="H15" s="63"/>
      <c r="I15" s="63" t="s">
        <v>288</v>
      </c>
      <c r="J15" s="63" t="s">
        <v>289</v>
      </c>
      <c r="K15" s="63" t="s">
        <v>290</v>
      </c>
      <c r="L15" s="63" t="s">
        <v>291</v>
      </c>
      <c r="M15" s="63" t="s">
        <v>284</v>
      </c>
      <c r="O15" s="63"/>
      <c r="P15" s="63" t="s">
        <v>288</v>
      </c>
      <c r="Q15" s="63" t="s">
        <v>289</v>
      </c>
      <c r="R15" s="63" t="s">
        <v>290</v>
      </c>
      <c r="S15" s="63" t="s">
        <v>291</v>
      </c>
      <c r="T15" s="63" t="s">
        <v>284</v>
      </c>
      <c r="V15" s="63"/>
      <c r="W15" s="63" t="s">
        <v>288</v>
      </c>
      <c r="X15" s="63" t="s">
        <v>289</v>
      </c>
      <c r="Y15" s="63" t="s">
        <v>290</v>
      </c>
      <c r="Z15" s="63" t="s">
        <v>291</v>
      </c>
      <c r="AA15" s="63" t="s">
        <v>284</v>
      </c>
    </row>
    <row r="16" spans="1:33" x14ac:dyDescent="0.3">
      <c r="A16" s="63" t="s">
        <v>302</v>
      </c>
      <c r="B16" s="63">
        <v>510</v>
      </c>
      <c r="C16" s="63">
        <v>700</v>
      </c>
      <c r="D16" s="63">
        <v>0</v>
      </c>
      <c r="E16" s="63">
        <v>3000</v>
      </c>
      <c r="F16" s="63">
        <v>1019.1009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18.984894000000001</v>
      </c>
      <c r="O16" s="63" t="s">
        <v>4</v>
      </c>
      <c r="P16" s="63">
        <v>0</v>
      </c>
      <c r="Q16" s="63">
        <v>0</v>
      </c>
      <c r="R16" s="63">
        <v>15</v>
      </c>
      <c r="S16" s="63">
        <v>100</v>
      </c>
      <c r="T16" s="63">
        <v>4.0459375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398.34399999999999</v>
      </c>
    </row>
    <row r="23" spans="1:62" x14ac:dyDescent="0.3">
      <c r="A23" s="64" t="s">
        <v>303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304</v>
      </c>
      <c r="B24" s="65"/>
      <c r="C24" s="65"/>
      <c r="D24" s="65"/>
      <c r="E24" s="65"/>
      <c r="F24" s="65"/>
      <c r="H24" s="65" t="s">
        <v>305</v>
      </c>
      <c r="I24" s="65"/>
      <c r="J24" s="65"/>
      <c r="K24" s="65"/>
      <c r="L24" s="65"/>
      <c r="M24" s="65"/>
      <c r="O24" s="65" t="s">
        <v>306</v>
      </c>
      <c r="P24" s="65"/>
      <c r="Q24" s="65"/>
      <c r="R24" s="65"/>
      <c r="S24" s="65"/>
      <c r="T24" s="65"/>
      <c r="V24" s="65" t="s">
        <v>307</v>
      </c>
      <c r="W24" s="65"/>
      <c r="X24" s="65"/>
      <c r="Y24" s="65"/>
      <c r="Z24" s="65"/>
      <c r="AA24" s="65"/>
      <c r="AC24" s="65" t="s">
        <v>308</v>
      </c>
      <c r="AD24" s="65"/>
      <c r="AE24" s="65"/>
      <c r="AF24" s="65"/>
      <c r="AG24" s="65"/>
      <c r="AH24" s="65"/>
      <c r="AJ24" s="65" t="s">
        <v>309</v>
      </c>
      <c r="AK24" s="65"/>
      <c r="AL24" s="65"/>
      <c r="AM24" s="65"/>
      <c r="AN24" s="65"/>
      <c r="AO24" s="65"/>
      <c r="AQ24" s="65" t="s">
        <v>310</v>
      </c>
      <c r="AR24" s="65"/>
      <c r="AS24" s="65"/>
      <c r="AT24" s="65"/>
      <c r="AU24" s="65"/>
      <c r="AV24" s="65"/>
      <c r="AX24" s="65" t="s">
        <v>311</v>
      </c>
      <c r="AY24" s="65"/>
      <c r="AZ24" s="65"/>
      <c r="BA24" s="65"/>
      <c r="BB24" s="65"/>
      <c r="BC24" s="65"/>
      <c r="BE24" s="65" t="s">
        <v>312</v>
      </c>
      <c r="BF24" s="65"/>
      <c r="BG24" s="65"/>
      <c r="BH24" s="65"/>
      <c r="BI24" s="65"/>
      <c r="BJ24" s="65"/>
    </row>
    <row r="25" spans="1:62" x14ac:dyDescent="0.3">
      <c r="A25" s="63"/>
      <c r="B25" s="63" t="s">
        <v>288</v>
      </c>
      <c r="C25" s="63" t="s">
        <v>289</v>
      </c>
      <c r="D25" s="63" t="s">
        <v>290</v>
      </c>
      <c r="E25" s="63" t="s">
        <v>291</v>
      </c>
      <c r="F25" s="63" t="s">
        <v>284</v>
      </c>
      <c r="H25" s="63"/>
      <c r="I25" s="63" t="s">
        <v>288</v>
      </c>
      <c r="J25" s="63" t="s">
        <v>289</v>
      </c>
      <c r="K25" s="63" t="s">
        <v>290</v>
      </c>
      <c r="L25" s="63" t="s">
        <v>291</v>
      </c>
      <c r="M25" s="63" t="s">
        <v>284</v>
      </c>
      <c r="O25" s="63"/>
      <c r="P25" s="63" t="s">
        <v>288</v>
      </c>
      <c r="Q25" s="63" t="s">
        <v>289</v>
      </c>
      <c r="R25" s="63" t="s">
        <v>290</v>
      </c>
      <c r="S25" s="63" t="s">
        <v>291</v>
      </c>
      <c r="T25" s="63" t="s">
        <v>284</v>
      </c>
      <c r="V25" s="63"/>
      <c r="W25" s="63" t="s">
        <v>288</v>
      </c>
      <c r="X25" s="63" t="s">
        <v>289</v>
      </c>
      <c r="Y25" s="63" t="s">
        <v>290</v>
      </c>
      <c r="Z25" s="63" t="s">
        <v>291</v>
      </c>
      <c r="AA25" s="63" t="s">
        <v>284</v>
      </c>
      <c r="AC25" s="63"/>
      <c r="AD25" s="63" t="s">
        <v>288</v>
      </c>
      <c r="AE25" s="63" t="s">
        <v>289</v>
      </c>
      <c r="AF25" s="63" t="s">
        <v>290</v>
      </c>
      <c r="AG25" s="63" t="s">
        <v>291</v>
      </c>
      <c r="AH25" s="63" t="s">
        <v>284</v>
      </c>
      <c r="AJ25" s="63"/>
      <c r="AK25" s="63" t="s">
        <v>288</v>
      </c>
      <c r="AL25" s="63" t="s">
        <v>289</v>
      </c>
      <c r="AM25" s="63" t="s">
        <v>290</v>
      </c>
      <c r="AN25" s="63" t="s">
        <v>291</v>
      </c>
      <c r="AO25" s="63" t="s">
        <v>284</v>
      </c>
      <c r="AQ25" s="63"/>
      <c r="AR25" s="63" t="s">
        <v>288</v>
      </c>
      <c r="AS25" s="63" t="s">
        <v>289</v>
      </c>
      <c r="AT25" s="63" t="s">
        <v>290</v>
      </c>
      <c r="AU25" s="63" t="s">
        <v>291</v>
      </c>
      <c r="AV25" s="63" t="s">
        <v>284</v>
      </c>
      <c r="AX25" s="63"/>
      <c r="AY25" s="63" t="s">
        <v>288</v>
      </c>
      <c r="AZ25" s="63" t="s">
        <v>289</v>
      </c>
      <c r="BA25" s="63" t="s">
        <v>290</v>
      </c>
      <c r="BB25" s="63" t="s">
        <v>291</v>
      </c>
      <c r="BC25" s="63" t="s">
        <v>284</v>
      </c>
      <c r="BE25" s="63"/>
      <c r="BF25" s="63" t="s">
        <v>288</v>
      </c>
      <c r="BG25" s="63" t="s">
        <v>289</v>
      </c>
      <c r="BH25" s="63" t="s">
        <v>290</v>
      </c>
      <c r="BI25" s="63" t="s">
        <v>291</v>
      </c>
      <c r="BJ25" s="63" t="s">
        <v>284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127.34425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1.5489736999999999</v>
      </c>
      <c r="O26" s="63" t="s">
        <v>10</v>
      </c>
      <c r="P26" s="63">
        <v>1.2</v>
      </c>
      <c r="Q26" s="63">
        <v>1.4</v>
      </c>
      <c r="R26" s="63">
        <v>0</v>
      </c>
      <c r="S26" s="63">
        <v>0</v>
      </c>
      <c r="T26" s="63">
        <v>2.4190505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18.984242999999999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0.57732826000000004</v>
      </c>
      <c r="AJ26" s="63" t="s">
        <v>313</v>
      </c>
      <c r="AK26" s="63">
        <v>320</v>
      </c>
      <c r="AL26" s="63">
        <v>400</v>
      </c>
      <c r="AM26" s="63">
        <v>0</v>
      </c>
      <c r="AN26" s="63">
        <v>1000</v>
      </c>
      <c r="AO26" s="63">
        <v>389.82474000000002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5.9837685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5.831264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45.098010000000002</v>
      </c>
    </row>
    <row r="33" spans="1:62" x14ac:dyDescent="0.3">
      <c r="A33" s="64" t="s">
        <v>314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5" t="s">
        <v>177</v>
      </c>
      <c r="B34" s="65"/>
      <c r="C34" s="65"/>
      <c r="D34" s="65"/>
      <c r="E34" s="65"/>
      <c r="F34" s="65"/>
      <c r="H34" s="65" t="s">
        <v>315</v>
      </c>
      <c r="I34" s="65"/>
      <c r="J34" s="65"/>
      <c r="K34" s="65"/>
      <c r="L34" s="65"/>
      <c r="M34" s="65"/>
      <c r="O34" s="65" t="s">
        <v>178</v>
      </c>
      <c r="P34" s="65"/>
      <c r="Q34" s="65"/>
      <c r="R34" s="65"/>
      <c r="S34" s="65"/>
      <c r="T34" s="65"/>
      <c r="V34" s="65" t="s">
        <v>316</v>
      </c>
      <c r="W34" s="65"/>
      <c r="X34" s="65"/>
      <c r="Y34" s="65"/>
      <c r="Z34" s="65"/>
      <c r="AA34" s="65"/>
      <c r="AC34" s="65" t="s">
        <v>317</v>
      </c>
      <c r="AD34" s="65"/>
      <c r="AE34" s="65"/>
      <c r="AF34" s="65"/>
      <c r="AG34" s="65"/>
      <c r="AH34" s="65"/>
      <c r="AJ34" s="65" t="s">
        <v>318</v>
      </c>
      <c r="AK34" s="65"/>
      <c r="AL34" s="65"/>
      <c r="AM34" s="65"/>
      <c r="AN34" s="65"/>
      <c r="AO34" s="65"/>
    </row>
    <row r="35" spans="1:62" ht="33" x14ac:dyDescent="0.3">
      <c r="A35" s="63"/>
      <c r="B35" s="63" t="s">
        <v>288</v>
      </c>
      <c r="C35" s="63" t="s">
        <v>289</v>
      </c>
      <c r="D35" s="63" t="s">
        <v>290</v>
      </c>
      <c r="E35" s="63" t="s">
        <v>291</v>
      </c>
      <c r="F35" s="63" t="s">
        <v>284</v>
      </c>
      <c r="H35" s="63"/>
      <c r="I35" s="63" t="s">
        <v>288</v>
      </c>
      <c r="J35" s="63" t="s">
        <v>289</v>
      </c>
      <c r="K35" s="63" t="s">
        <v>290</v>
      </c>
      <c r="L35" s="63" t="s">
        <v>291</v>
      </c>
      <c r="M35" s="63" t="s">
        <v>284</v>
      </c>
      <c r="O35" s="63"/>
      <c r="P35" s="63" t="s">
        <v>288</v>
      </c>
      <c r="Q35" s="63" t="s">
        <v>289</v>
      </c>
      <c r="R35" s="63" t="s">
        <v>290</v>
      </c>
      <c r="S35" s="158" t="s">
        <v>339</v>
      </c>
      <c r="T35" s="63" t="s">
        <v>284</v>
      </c>
      <c r="V35" s="63"/>
      <c r="W35" s="63" t="s">
        <v>288</v>
      </c>
      <c r="X35" s="63" t="s">
        <v>289</v>
      </c>
      <c r="Y35" s="63" t="s">
        <v>290</v>
      </c>
      <c r="Z35" s="63" t="s">
        <v>291</v>
      </c>
      <c r="AA35" s="63" t="s">
        <v>284</v>
      </c>
      <c r="AC35" s="63"/>
      <c r="AD35" s="63" t="s">
        <v>288</v>
      </c>
      <c r="AE35" s="63" t="s">
        <v>289</v>
      </c>
      <c r="AF35" s="63" t="s">
        <v>290</v>
      </c>
      <c r="AG35" s="63" t="s">
        <v>291</v>
      </c>
      <c r="AH35" s="63" t="s">
        <v>284</v>
      </c>
      <c r="AJ35" s="63"/>
      <c r="AK35" s="63" t="s">
        <v>288</v>
      </c>
      <c r="AL35" s="63" t="s">
        <v>289</v>
      </c>
      <c r="AM35" s="63" t="s">
        <v>290</v>
      </c>
      <c r="AN35" s="63" t="s">
        <v>291</v>
      </c>
      <c r="AO35" s="63" t="s">
        <v>284</v>
      </c>
    </row>
    <row r="36" spans="1:62" x14ac:dyDescent="0.3">
      <c r="A36" s="63" t="s">
        <v>17</v>
      </c>
      <c r="B36" s="63">
        <v>600</v>
      </c>
      <c r="C36" s="63">
        <v>700</v>
      </c>
      <c r="D36" s="63">
        <v>0</v>
      </c>
      <c r="E36" s="63">
        <v>2000</v>
      </c>
      <c r="F36" s="63">
        <v>1005.2074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1763.6023</v>
      </c>
      <c r="O36" s="63" t="s">
        <v>19</v>
      </c>
      <c r="P36" s="63">
        <v>0</v>
      </c>
      <c r="Q36" s="63">
        <v>0</v>
      </c>
      <c r="R36" s="63">
        <v>1300</v>
      </c>
      <c r="S36" s="63">
        <v>2100</v>
      </c>
      <c r="T36" s="63">
        <v>8516.4519999999993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4484.2505000000001</v>
      </c>
      <c r="AC36" s="63" t="s">
        <v>21</v>
      </c>
      <c r="AD36" s="63">
        <v>0</v>
      </c>
      <c r="AE36" s="63">
        <v>0</v>
      </c>
      <c r="AF36" s="63">
        <v>2100</v>
      </c>
      <c r="AG36" s="63">
        <v>0</v>
      </c>
      <c r="AH36" s="63">
        <v>11.400786999999999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410.42847</v>
      </c>
    </row>
    <row r="43" spans="1:62" x14ac:dyDescent="0.3">
      <c r="A43" s="64" t="s">
        <v>319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2" x14ac:dyDescent="0.3">
      <c r="A44" s="65" t="s">
        <v>320</v>
      </c>
      <c r="B44" s="65"/>
      <c r="C44" s="65"/>
      <c r="D44" s="65"/>
      <c r="E44" s="65"/>
      <c r="F44" s="65"/>
      <c r="H44" s="65" t="s">
        <v>321</v>
      </c>
      <c r="I44" s="65"/>
      <c r="J44" s="65"/>
      <c r="K44" s="65"/>
      <c r="L44" s="65"/>
      <c r="M44" s="65"/>
      <c r="O44" s="65" t="s">
        <v>322</v>
      </c>
      <c r="P44" s="65"/>
      <c r="Q44" s="65"/>
      <c r="R44" s="65"/>
      <c r="S44" s="65"/>
      <c r="T44" s="65"/>
      <c r="V44" s="65" t="s">
        <v>323</v>
      </c>
      <c r="W44" s="65"/>
      <c r="X44" s="65"/>
      <c r="Y44" s="65"/>
      <c r="Z44" s="65"/>
      <c r="AA44" s="65"/>
      <c r="AC44" s="65" t="s">
        <v>324</v>
      </c>
      <c r="AD44" s="65"/>
      <c r="AE44" s="65"/>
      <c r="AF44" s="65"/>
      <c r="AG44" s="65"/>
      <c r="AH44" s="65"/>
      <c r="AJ44" s="65" t="s">
        <v>325</v>
      </c>
      <c r="AK44" s="65"/>
      <c r="AL44" s="65"/>
      <c r="AM44" s="65"/>
      <c r="AN44" s="65"/>
      <c r="AO44" s="65"/>
      <c r="AQ44" s="65" t="s">
        <v>326</v>
      </c>
      <c r="AR44" s="65"/>
      <c r="AS44" s="65"/>
      <c r="AT44" s="65"/>
      <c r="AU44" s="65"/>
      <c r="AV44" s="65"/>
      <c r="AX44" s="65" t="s">
        <v>327</v>
      </c>
      <c r="AY44" s="65"/>
      <c r="AZ44" s="65"/>
      <c r="BA44" s="65"/>
      <c r="BB44" s="65"/>
      <c r="BC44" s="65"/>
      <c r="BE44" s="65" t="s">
        <v>328</v>
      </c>
      <c r="BF44" s="65"/>
      <c r="BG44" s="65"/>
      <c r="BH44" s="65"/>
      <c r="BI44" s="65"/>
      <c r="BJ44" s="65"/>
    </row>
    <row r="45" spans="1:62" x14ac:dyDescent="0.3">
      <c r="A45" s="63"/>
      <c r="B45" s="63" t="s">
        <v>288</v>
      </c>
      <c r="C45" s="63" t="s">
        <v>289</v>
      </c>
      <c r="D45" s="63" t="s">
        <v>290</v>
      </c>
      <c r="E45" s="63" t="s">
        <v>291</v>
      </c>
      <c r="F45" s="63" t="s">
        <v>284</v>
      </c>
      <c r="H45" s="63"/>
      <c r="I45" s="63" t="s">
        <v>288</v>
      </c>
      <c r="J45" s="63" t="s">
        <v>289</v>
      </c>
      <c r="K45" s="63" t="s">
        <v>290</v>
      </c>
      <c r="L45" s="63" t="s">
        <v>291</v>
      </c>
      <c r="M45" s="63" t="s">
        <v>284</v>
      </c>
      <c r="O45" s="63"/>
      <c r="P45" s="63" t="s">
        <v>288</v>
      </c>
      <c r="Q45" s="63" t="s">
        <v>289</v>
      </c>
      <c r="R45" s="63" t="s">
        <v>290</v>
      </c>
      <c r="S45" s="63" t="s">
        <v>291</v>
      </c>
      <c r="T45" s="63" t="s">
        <v>284</v>
      </c>
      <c r="V45" s="63"/>
      <c r="W45" s="63" t="s">
        <v>288</v>
      </c>
      <c r="X45" s="63" t="s">
        <v>289</v>
      </c>
      <c r="Y45" s="63" t="s">
        <v>290</v>
      </c>
      <c r="Z45" s="63" t="s">
        <v>291</v>
      </c>
      <c r="AA45" s="63" t="s">
        <v>284</v>
      </c>
      <c r="AC45" s="63"/>
      <c r="AD45" s="63" t="s">
        <v>288</v>
      </c>
      <c r="AE45" s="63" t="s">
        <v>289</v>
      </c>
      <c r="AF45" s="63" t="s">
        <v>290</v>
      </c>
      <c r="AG45" s="63" t="s">
        <v>291</v>
      </c>
      <c r="AH45" s="63" t="s">
        <v>284</v>
      </c>
      <c r="AJ45" s="63"/>
      <c r="AK45" s="63" t="s">
        <v>288</v>
      </c>
      <c r="AL45" s="63" t="s">
        <v>289</v>
      </c>
      <c r="AM45" s="63" t="s">
        <v>290</v>
      </c>
      <c r="AN45" s="63" t="s">
        <v>291</v>
      </c>
      <c r="AO45" s="63" t="s">
        <v>284</v>
      </c>
      <c r="AQ45" s="63"/>
      <c r="AR45" s="63" t="s">
        <v>288</v>
      </c>
      <c r="AS45" s="63" t="s">
        <v>289</v>
      </c>
      <c r="AT45" s="63" t="s">
        <v>290</v>
      </c>
      <c r="AU45" s="63" t="s">
        <v>291</v>
      </c>
      <c r="AV45" s="63" t="s">
        <v>284</v>
      </c>
      <c r="AX45" s="63"/>
      <c r="AY45" s="63" t="s">
        <v>288</v>
      </c>
      <c r="AZ45" s="63" t="s">
        <v>289</v>
      </c>
      <c r="BA45" s="63" t="s">
        <v>290</v>
      </c>
      <c r="BB45" s="63" t="s">
        <v>291</v>
      </c>
      <c r="BC45" s="63" t="s">
        <v>284</v>
      </c>
      <c r="BE45" s="63"/>
      <c r="BF45" s="63" t="s">
        <v>288</v>
      </c>
      <c r="BG45" s="63" t="s">
        <v>289</v>
      </c>
      <c r="BH45" s="63" t="s">
        <v>290</v>
      </c>
      <c r="BI45" s="63" t="s">
        <v>291</v>
      </c>
      <c r="BJ45" s="63" t="s">
        <v>284</v>
      </c>
    </row>
    <row r="46" spans="1:62" x14ac:dyDescent="0.3">
      <c r="A46" s="63" t="s">
        <v>23</v>
      </c>
      <c r="B46" s="63">
        <v>7</v>
      </c>
      <c r="C46" s="63">
        <v>9</v>
      </c>
      <c r="D46" s="63">
        <v>0</v>
      </c>
      <c r="E46" s="63">
        <v>45</v>
      </c>
      <c r="F46" s="63">
        <v>15.488979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13.733002000000001</v>
      </c>
      <c r="O46" s="63" t="s">
        <v>329</v>
      </c>
      <c r="P46" s="63">
        <v>600</v>
      </c>
      <c r="Q46" s="63">
        <v>800</v>
      </c>
      <c r="R46" s="63">
        <v>0</v>
      </c>
      <c r="S46" s="63">
        <v>10000</v>
      </c>
      <c r="T46" s="63">
        <v>1092.932</v>
      </c>
      <c r="V46" s="63" t="s">
        <v>29</v>
      </c>
      <c r="W46" s="63">
        <v>0</v>
      </c>
      <c r="X46" s="63">
        <v>0</v>
      </c>
      <c r="Y46" s="63">
        <v>3.1</v>
      </c>
      <c r="Z46" s="63">
        <v>10</v>
      </c>
      <c r="AA46" s="63">
        <v>1.0215544E-2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5.5336103000000003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245.28484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104.83544000000001</v>
      </c>
      <c r="AX46" s="63" t="s">
        <v>330</v>
      </c>
      <c r="AY46" s="63"/>
      <c r="AZ46" s="63"/>
      <c r="BA46" s="63"/>
      <c r="BB46" s="63"/>
      <c r="BC46" s="63"/>
      <c r="BE46" s="63" t="s">
        <v>331</v>
      </c>
      <c r="BF46" s="63"/>
      <c r="BG46" s="63"/>
      <c r="BH46" s="63"/>
      <c r="BI46" s="63"/>
      <c r="BJ46" s="63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3:AG3"/>
    <mergeCell ref="AB4:A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I23" sqref="I23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340</v>
      </c>
      <c r="B2" s="61" t="s">
        <v>341</v>
      </c>
      <c r="C2" s="61" t="s">
        <v>332</v>
      </c>
      <c r="D2" s="61">
        <v>72</v>
      </c>
      <c r="E2" s="61">
        <v>2434.67626953125</v>
      </c>
      <c r="F2" s="61">
        <v>343.07318115234375</v>
      </c>
      <c r="G2" s="61">
        <v>61.644638061523438</v>
      </c>
      <c r="H2" s="61">
        <v>20.915616989135742</v>
      </c>
      <c r="I2" s="61">
        <v>40.729022979736328</v>
      </c>
      <c r="J2" s="61">
        <v>110.35218811035156</v>
      </c>
      <c r="K2" s="61">
        <v>44.282382965087891</v>
      </c>
      <c r="L2" s="61">
        <v>66.069801330566406</v>
      </c>
      <c r="M2" s="61">
        <v>35.159843444824219</v>
      </c>
      <c r="N2" s="61">
        <v>6.8754072189331055</v>
      </c>
      <c r="O2" s="61">
        <v>21.089315414428711</v>
      </c>
      <c r="P2" s="61">
        <v>102.04756164550781</v>
      </c>
      <c r="Q2" s="61">
        <v>28.424343109130859</v>
      </c>
      <c r="R2" s="61">
        <v>25.152311325073242</v>
      </c>
      <c r="S2" s="61">
        <v>27.19691276550293</v>
      </c>
      <c r="T2" s="61">
        <v>8.0745058059692383</v>
      </c>
      <c r="U2" s="61">
        <v>6.3927431106567383</v>
      </c>
      <c r="V2" s="61">
        <v>0.22313329577445984</v>
      </c>
      <c r="W2" s="61">
        <v>1627.2911376953125</v>
      </c>
      <c r="X2" s="61">
        <v>38.348358154296875</v>
      </c>
      <c r="Y2" s="61">
        <v>612.56793212890625</v>
      </c>
      <c r="Z2" s="61">
        <v>1019.1008911132812</v>
      </c>
      <c r="AA2" s="61">
        <v>206.03495788574219</v>
      </c>
      <c r="AB2" s="61">
        <v>4878.3955078125</v>
      </c>
      <c r="AC2" s="61">
        <v>4.0459375381469727</v>
      </c>
      <c r="AD2" s="61">
        <v>5.84077974781394E-3</v>
      </c>
      <c r="AE2" s="61">
        <v>3.869788646697998</v>
      </c>
      <c r="AF2" s="61">
        <v>18.984893798828125</v>
      </c>
      <c r="AG2" s="61">
        <v>8.2108354568481445</v>
      </c>
      <c r="AH2" s="61">
        <v>6.8354778289794922</v>
      </c>
      <c r="AI2" s="61">
        <v>0.32997226715087891</v>
      </c>
      <c r="AJ2" s="61">
        <v>10.415562629699707</v>
      </c>
      <c r="AK2" s="61">
        <v>3.8873310089111328</v>
      </c>
      <c r="AL2" s="61">
        <v>0.14426784217357635</v>
      </c>
      <c r="AM2" s="61">
        <v>0.17900612950325012</v>
      </c>
      <c r="AN2" s="61">
        <v>0.10713502019643784</v>
      </c>
      <c r="AO2" s="61">
        <v>1.8922667950391769E-2</v>
      </c>
      <c r="AP2" s="61">
        <v>398.343994140625</v>
      </c>
      <c r="AQ2" s="61">
        <v>379.911865234375</v>
      </c>
      <c r="AR2" s="61">
        <v>3.3453960418701172</v>
      </c>
      <c r="AS2" s="61">
        <v>127.34425354003906</v>
      </c>
      <c r="AT2" s="61">
        <v>1.5489736795425415</v>
      </c>
      <c r="AU2" s="61">
        <v>2.4190504550933838</v>
      </c>
      <c r="AV2" s="61">
        <v>18.984243392944336</v>
      </c>
      <c r="AW2" s="61">
        <v>15.94878101348877</v>
      </c>
      <c r="AX2" s="61">
        <v>2.5136857032775879</v>
      </c>
      <c r="AY2" s="61">
        <v>4.4709982872009277</v>
      </c>
      <c r="AZ2" s="61">
        <v>0.57732826471328735</v>
      </c>
      <c r="BA2" s="61">
        <v>389.82473754882812</v>
      </c>
      <c r="BB2" s="61">
        <v>331.13473510742187</v>
      </c>
      <c r="BC2" s="61">
        <v>0.14543724060058594</v>
      </c>
      <c r="BD2" s="61">
        <v>5.9837684631347656</v>
      </c>
      <c r="BE2" s="61">
        <v>5.8312640190124512</v>
      </c>
      <c r="BF2" s="61">
        <v>45.098011016845703</v>
      </c>
      <c r="BG2" s="61">
        <v>0.25823879241943359</v>
      </c>
      <c r="BH2" s="61">
        <v>1005.2073974609375</v>
      </c>
      <c r="BI2" s="61">
        <v>506.6910400390625</v>
      </c>
      <c r="BJ2" s="61">
        <v>498.51638793945312</v>
      </c>
      <c r="BK2" s="61">
        <v>1763.602294921875</v>
      </c>
      <c r="BL2" s="61">
        <v>8516.4521484375</v>
      </c>
      <c r="BM2" s="61">
        <v>11.400787353515625</v>
      </c>
      <c r="BN2" s="61">
        <v>4484.25048828125</v>
      </c>
      <c r="BO2" s="61">
        <v>410.428466796875</v>
      </c>
      <c r="BP2" s="61">
        <v>15.488979339599609</v>
      </c>
      <c r="BQ2" s="61">
        <v>9.8863420486450195</v>
      </c>
      <c r="BR2" s="61">
        <v>5.6026372909545898</v>
      </c>
      <c r="BS2" s="61">
        <v>13.733001708984375</v>
      </c>
      <c r="BT2" s="61">
        <v>1092.9320068359375</v>
      </c>
      <c r="BU2" s="61">
        <v>1.0215544141829014E-2</v>
      </c>
      <c r="BV2" s="61">
        <v>5.5336103439331055</v>
      </c>
      <c r="BW2" s="61">
        <v>245.28483581542969</v>
      </c>
      <c r="BX2" s="61">
        <v>104.83544158935547</v>
      </c>
      <c r="BY2" s="61">
        <v>0</v>
      </c>
      <c r="BZ2" s="61">
        <v>109.41681671142578</v>
      </c>
      <c r="CA2" s="61">
        <v>249.95669555664062</v>
      </c>
      <c r="CB2" s="61">
        <v>53.066898345947266</v>
      </c>
      <c r="CC2" s="61">
        <v>17.933664321899414</v>
      </c>
      <c r="CD2" s="61">
        <v>15.717023849487305</v>
      </c>
      <c r="CE2" s="61">
        <v>18.909168243408203</v>
      </c>
      <c r="CF2" s="61">
        <v>16.484777450561523</v>
      </c>
      <c r="CG2" s="61">
        <v>3.0959975719451904</v>
      </c>
      <c r="CH2" s="61">
        <v>15.805577278137207</v>
      </c>
      <c r="CI2" s="61">
        <v>0.21613822877407074</v>
      </c>
      <c r="CJ2" s="61">
        <v>0.14208625257015228</v>
      </c>
      <c r="CK2" s="61">
        <v>0.14125287532806396</v>
      </c>
      <c r="CL2" s="61">
        <v>0.20874801278114319</v>
      </c>
      <c r="CM2" s="61">
        <v>8.512000204063952E-4</v>
      </c>
      <c r="CN2" s="61">
        <v>0.66072249412536621</v>
      </c>
      <c r="CO2" s="61">
        <v>5.1460857503116131E-3</v>
      </c>
      <c r="CP2" s="61">
        <v>1.3681440353393555</v>
      </c>
      <c r="CQ2" s="61">
        <v>5.9566687792539597E-2</v>
      </c>
      <c r="CR2" s="61">
        <v>6.6955991089344025E-2</v>
      </c>
      <c r="CS2" s="61">
        <v>10.059494018554687</v>
      </c>
      <c r="CT2" s="61">
        <v>0.39846348762512207</v>
      </c>
      <c r="CU2" s="61">
        <v>8.4162123501300812E-2</v>
      </c>
      <c r="CV2" s="61">
        <v>1.5393348876386881E-3</v>
      </c>
      <c r="CW2" s="61">
        <v>4.6350603103637695</v>
      </c>
      <c r="CX2" s="61">
        <v>14.525196075439453</v>
      </c>
      <c r="CY2" s="61">
        <v>0.5341150164604187</v>
      </c>
      <c r="CZ2" s="61">
        <v>14.800422668457031</v>
      </c>
      <c r="DA2" s="61">
        <v>1.6863783597946167</v>
      </c>
      <c r="DB2" s="61">
        <v>0.89659726619720459</v>
      </c>
      <c r="DC2" s="61">
        <v>6.3909993741617654E-8</v>
      </c>
      <c r="DD2" s="61">
        <v>0.12430785596370697</v>
      </c>
      <c r="DE2" s="61">
        <v>0.17155493795871735</v>
      </c>
      <c r="DF2" s="61">
        <v>3.4632042050361633E-2</v>
      </c>
      <c r="DG2" s="61">
        <v>6.4527960494160652E-3</v>
      </c>
      <c r="DH2" s="61">
        <v>2.1546868607401848E-2</v>
      </c>
      <c r="DI2" s="61">
        <v>4.066999892415879E-8</v>
      </c>
      <c r="DJ2" s="61">
        <v>5.1264069974422455E-2</v>
      </c>
      <c r="DK2" s="61">
        <v>0.47165229916572571</v>
      </c>
      <c r="DL2" s="61">
        <v>8.8380808010697365E-3</v>
      </c>
      <c r="DM2" s="61">
        <v>9.7014941275119781E-2</v>
      </c>
      <c r="DN2" s="61">
        <v>1.2560460716485977E-2</v>
      </c>
      <c r="DO2" s="61">
        <v>8.0316010862588882E-3</v>
      </c>
      <c r="DP2" s="61">
        <v>2.4909611791372299E-2</v>
      </c>
      <c r="DQ2" s="61">
        <v>1.9172999543570768E-7</v>
      </c>
      <c r="DR2" s="61">
        <v>0.90795820951461792</v>
      </c>
      <c r="DS2" s="61">
        <v>6.3591122627258301E-2</v>
      </c>
      <c r="DT2" s="61">
        <v>5.2382044494152069E-2</v>
      </c>
      <c r="DU2" s="61">
        <v>1.4865676872432232E-2</v>
      </c>
      <c r="DV2" s="61">
        <v>0.50823736190795898</v>
      </c>
      <c r="DW2" s="61">
        <v>0.23159369826316833</v>
      </c>
      <c r="DX2" s="61">
        <v>0.16054293513298035</v>
      </c>
      <c r="DY2" s="61">
        <v>0.11457175016403198</v>
      </c>
      <c r="DZ2" s="61">
        <v>63174.41796875</v>
      </c>
      <c r="EA2" s="61">
        <v>28730.77734375</v>
      </c>
      <c r="EB2" s="61">
        <v>34443.640625</v>
      </c>
      <c r="EC2" s="61">
        <v>2888.9501953125</v>
      </c>
      <c r="ED2" s="61">
        <v>5255.97705078125</v>
      </c>
      <c r="EE2" s="61">
        <v>3617.54248046875</v>
      </c>
      <c r="EF2" s="61">
        <v>1217.8310546875</v>
      </c>
      <c r="EG2" s="61">
        <v>3068.466064453125</v>
      </c>
      <c r="EH2" s="61">
        <v>2606.77685546875</v>
      </c>
      <c r="EI2" s="61">
        <v>634.8336181640625</v>
      </c>
      <c r="EJ2" s="61">
        <v>3499.18994140625</v>
      </c>
      <c r="EK2" s="61">
        <v>1695.078369140625</v>
      </c>
      <c r="EL2" s="61">
        <v>4246.130859375</v>
      </c>
      <c r="EM2" s="61">
        <v>2064.182861328125</v>
      </c>
      <c r="EN2" s="61">
        <v>773.51239013671875</v>
      </c>
      <c r="EO2" s="61">
        <v>3516.034423828125</v>
      </c>
      <c r="EP2" s="61">
        <v>6629.95166015625</v>
      </c>
      <c r="EQ2" s="61">
        <v>11631.55859375</v>
      </c>
      <c r="ER2" s="61">
        <v>2459.86962890625</v>
      </c>
      <c r="ES2" s="61">
        <v>4103.9921875</v>
      </c>
      <c r="ET2" s="61">
        <v>2964.160888671875</v>
      </c>
      <c r="EU2" s="61">
        <v>300.3775634765625</v>
      </c>
      <c r="EV2" s="61">
        <v>1991.3433837890625</v>
      </c>
      <c r="EW2" s="61">
        <v>5767.482421875</v>
      </c>
      <c r="EX2" s="61">
        <v>11644.1171875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389.82473754882812</v>
      </c>
      <c r="B6">
        <f>BB2</f>
        <v>331.13473510742187</v>
      </c>
      <c r="C6">
        <f>BC2</f>
        <v>0.14543724060058594</v>
      </c>
      <c r="D6">
        <f>BD2</f>
        <v>5.9837684631347656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6" sqref="B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18603</v>
      </c>
      <c r="C2" s="56">
        <f ca="1">YEAR(TODAY())-YEAR(B2)+IF(TODAY()&gt;=DATE(YEAR(TODAY()),MONTH(B2),DAY(B2)),0,-1)</f>
        <v>72</v>
      </c>
      <c r="E2" s="52">
        <v>165.3</v>
      </c>
      <c r="F2" s="53" t="s">
        <v>39</v>
      </c>
      <c r="G2" s="52">
        <v>44.6</v>
      </c>
      <c r="H2" s="51" t="s">
        <v>41</v>
      </c>
      <c r="I2" s="70">
        <f>ROUND(G3/E3^2,1)</f>
        <v>16.3</v>
      </c>
    </row>
    <row r="3" spans="1:9" x14ac:dyDescent="0.3">
      <c r="E3" s="51">
        <f>E2/100</f>
        <v>1.653</v>
      </c>
      <c r="F3" s="51" t="s">
        <v>40</v>
      </c>
      <c r="G3" s="51">
        <f>G2</f>
        <v>44.6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45209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김인웅, ID : H2300064)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10월 19일 12:22:22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45209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72</v>
      </c>
      <c r="G12" s="92"/>
      <c r="H12" s="92"/>
      <c r="I12" s="92"/>
      <c r="K12" s="121">
        <f>'개인정보 및 신체계측 입력'!E2</f>
        <v>165.3</v>
      </c>
      <c r="L12" s="122"/>
      <c r="M12" s="115">
        <f>'개인정보 및 신체계측 입력'!G2</f>
        <v>44.6</v>
      </c>
      <c r="N12" s="116"/>
      <c r="O12" s="111" t="s">
        <v>271</v>
      </c>
      <c r="P12" s="105"/>
      <c r="Q12" s="88">
        <f>'개인정보 및 신체계측 입력'!I2</f>
        <v>16.3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김인웅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4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66.606999999999999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11.968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21.425000000000001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7" t="s">
        <v>191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9"/>
    </row>
    <row r="53" spans="1:20" ht="18" customHeight="1" thickBot="1" x14ac:dyDescent="0.35">
      <c r="B53" s="130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7" t="s">
        <v>164</v>
      </c>
      <c r="D68" s="77"/>
      <c r="E68" s="77"/>
      <c r="F68" s="77"/>
      <c r="G68" s="77"/>
      <c r="H68" s="78" t="s">
        <v>170</v>
      </c>
      <c r="I68" s="78"/>
      <c r="J68" s="78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79">
        <f>ROUND('그룹 전체 사용자의 일일 입력'!D6/MAX('그룹 전체 사용자의 일일 입력'!$B$6,'그룹 전체 사용자의 일일 입력'!$C$6,'그룹 전체 사용자의 일일 입력'!$D$6),1)</f>
        <v>0</v>
      </c>
      <c r="P68" s="79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0" t="s">
        <v>165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7" t="s">
        <v>51</v>
      </c>
      <c r="D71" s="77"/>
      <c r="E71" s="77"/>
      <c r="F71" s="77"/>
      <c r="G71" s="77"/>
      <c r="H71" s="38"/>
      <c r="I71" s="78" t="s">
        <v>52</v>
      </c>
      <c r="J71" s="78"/>
      <c r="K71" s="36">
        <f>ROUND('DRIs DATA'!L8,1)</f>
        <v>5.5</v>
      </c>
      <c r="L71" s="36" t="s">
        <v>53</v>
      </c>
      <c r="M71" s="36">
        <f>ROUND('DRIs DATA'!K8,1)</f>
        <v>1</v>
      </c>
      <c r="N71" s="81" t="s">
        <v>54</v>
      </c>
      <c r="O71" s="81"/>
      <c r="P71" s="81"/>
      <c r="Q71" s="81"/>
      <c r="R71" s="39"/>
      <c r="S71" s="35"/>
      <c r="T71" s="6"/>
    </row>
    <row r="72" spans="2:21" ht="18" customHeight="1" x14ac:dyDescent="0.3">
      <c r="B72" s="6"/>
      <c r="C72" s="103" t="s">
        <v>181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6"/>
      <c r="U72" s="13"/>
    </row>
    <row r="73" spans="2:21" ht="18" customHeight="1" thickBot="1" x14ac:dyDescent="0.35">
      <c r="B73" s="6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7" t="s">
        <v>192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9"/>
    </row>
    <row r="77" spans="2:21" ht="18" customHeight="1" thickBot="1" x14ac:dyDescent="0.35">
      <c r="B77" s="130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4" t="s">
        <v>168</v>
      </c>
      <c r="C79" s="94"/>
      <c r="D79" s="94"/>
      <c r="E79" s="94"/>
      <c r="F79" s="21"/>
      <c r="G79" s="21"/>
      <c r="H79" s="21"/>
      <c r="L79" s="94" t="s">
        <v>172</v>
      </c>
      <c r="M79" s="94"/>
      <c r="N79" s="94"/>
      <c r="O79" s="94"/>
      <c r="P79" s="94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5" t="s">
        <v>268</v>
      </c>
      <c r="C92" s="96"/>
      <c r="D92" s="96"/>
      <c r="E92" s="96"/>
      <c r="F92" s="96"/>
      <c r="G92" s="96"/>
      <c r="H92" s="96"/>
      <c r="I92" s="96"/>
      <c r="J92" s="97"/>
      <c r="L92" s="95" t="s">
        <v>175</v>
      </c>
      <c r="M92" s="96"/>
      <c r="N92" s="96"/>
      <c r="O92" s="96"/>
      <c r="P92" s="96"/>
      <c r="Q92" s="96"/>
      <c r="R92" s="96"/>
      <c r="S92" s="96"/>
      <c r="T92" s="97"/>
    </row>
    <row r="93" spans="1:21" ht="18" customHeight="1" x14ac:dyDescent="0.3">
      <c r="B93" s="156" t="s">
        <v>171</v>
      </c>
      <c r="C93" s="154"/>
      <c r="D93" s="154"/>
      <c r="E93" s="154"/>
      <c r="F93" s="152">
        <f>ROUND('DRIs DATA'!F16/'DRIs DATA'!C16*100,2)</f>
        <v>135.88</v>
      </c>
      <c r="G93" s="152"/>
      <c r="H93" s="154" t="s">
        <v>167</v>
      </c>
      <c r="I93" s="154"/>
      <c r="J93" s="155"/>
      <c r="L93" s="156" t="s">
        <v>171</v>
      </c>
      <c r="M93" s="154"/>
      <c r="N93" s="154"/>
      <c r="O93" s="154"/>
      <c r="P93" s="154"/>
      <c r="Q93" s="23">
        <f>ROUND('DRIs DATA'!M16/'DRIs DATA'!K16*100,2)</f>
        <v>158.21</v>
      </c>
      <c r="R93" s="154" t="s">
        <v>167</v>
      </c>
      <c r="S93" s="154"/>
      <c r="T93" s="155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0" t="s">
        <v>180</v>
      </c>
      <c r="C95" s="141"/>
      <c r="D95" s="141"/>
      <c r="E95" s="141"/>
      <c r="F95" s="141"/>
      <c r="G95" s="141"/>
      <c r="H95" s="141"/>
      <c r="I95" s="141"/>
      <c r="J95" s="142"/>
      <c r="L95" s="146" t="s">
        <v>173</v>
      </c>
      <c r="M95" s="147"/>
      <c r="N95" s="147"/>
      <c r="O95" s="147"/>
      <c r="P95" s="147"/>
      <c r="Q95" s="147"/>
      <c r="R95" s="147"/>
      <c r="S95" s="147"/>
      <c r="T95" s="148"/>
    </row>
    <row r="96" spans="1:21" ht="18" customHeight="1" x14ac:dyDescent="0.3">
      <c r="B96" s="140"/>
      <c r="C96" s="141"/>
      <c r="D96" s="141"/>
      <c r="E96" s="141"/>
      <c r="F96" s="141"/>
      <c r="G96" s="141"/>
      <c r="H96" s="141"/>
      <c r="I96" s="141"/>
      <c r="J96" s="142"/>
      <c r="L96" s="146"/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  <c r="U99" s="17"/>
    </row>
    <row r="100" spans="2:21" ht="18" customHeight="1" thickBot="1" x14ac:dyDescent="0.35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7" t="s">
        <v>193</v>
      </c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9"/>
    </row>
    <row r="104" spans="2:21" ht="18" customHeight="1" thickBot="1" x14ac:dyDescent="0.35">
      <c r="B104" s="130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4" t="s">
        <v>169</v>
      </c>
      <c r="C106" s="94"/>
      <c r="D106" s="94"/>
      <c r="E106" s="94"/>
      <c r="F106" s="6"/>
      <c r="G106" s="6"/>
      <c r="H106" s="6"/>
      <c r="I106" s="6"/>
      <c r="L106" s="94" t="s">
        <v>270</v>
      </c>
      <c r="M106" s="94"/>
      <c r="N106" s="94"/>
      <c r="O106" s="94"/>
      <c r="P106" s="94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08" t="s">
        <v>264</v>
      </c>
      <c r="C119" s="109"/>
      <c r="D119" s="109"/>
      <c r="E119" s="109"/>
      <c r="F119" s="109"/>
      <c r="G119" s="109"/>
      <c r="H119" s="109"/>
      <c r="I119" s="109"/>
      <c r="J119" s="110"/>
      <c r="L119" s="108" t="s">
        <v>265</v>
      </c>
      <c r="M119" s="109"/>
      <c r="N119" s="109"/>
      <c r="O119" s="109"/>
      <c r="P119" s="109"/>
      <c r="Q119" s="109"/>
      <c r="R119" s="109"/>
      <c r="S119" s="109"/>
      <c r="T119" s="110"/>
    </row>
    <row r="120" spans="2:20" ht="18" customHeight="1" x14ac:dyDescent="0.3">
      <c r="B120" s="43" t="s">
        <v>171</v>
      </c>
      <c r="C120" s="16"/>
      <c r="D120" s="16"/>
      <c r="E120" s="15"/>
      <c r="F120" s="152">
        <f>ROUND('DRIs DATA'!F26/'DRIs DATA'!C26*100,2)</f>
        <v>127.34</v>
      </c>
      <c r="G120" s="152"/>
      <c r="H120" s="154" t="s">
        <v>166</v>
      </c>
      <c r="I120" s="154"/>
      <c r="J120" s="155"/>
      <c r="L120" s="42" t="s">
        <v>171</v>
      </c>
      <c r="M120" s="20"/>
      <c r="N120" s="20"/>
      <c r="O120" s="23"/>
      <c r="P120" s="6"/>
      <c r="Q120" s="58">
        <f>ROUND('DRIs DATA'!AH26/'DRIs DATA'!AE26*100,2)</f>
        <v>38.49</v>
      </c>
      <c r="R120" s="154" t="s">
        <v>166</v>
      </c>
      <c r="S120" s="154"/>
      <c r="T120" s="155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3" t="s">
        <v>174</v>
      </c>
      <c r="C122" s="134"/>
      <c r="D122" s="134"/>
      <c r="E122" s="134"/>
      <c r="F122" s="134"/>
      <c r="G122" s="134"/>
      <c r="H122" s="134"/>
      <c r="I122" s="134"/>
      <c r="J122" s="135"/>
      <c r="L122" s="133" t="s">
        <v>269</v>
      </c>
      <c r="M122" s="134"/>
      <c r="N122" s="134"/>
      <c r="O122" s="134"/>
      <c r="P122" s="134"/>
      <c r="Q122" s="134"/>
      <c r="R122" s="134"/>
      <c r="S122" s="134"/>
      <c r="T122" s="135"/>
    </row>
    <row r="123" spans="2:20" ht="18" customHeight="1" x14ac:dyDescent="0.3">
      <c r="B123" s="133"/>
      <c r="C123" s="134"/>
      <c r="D123" s="134"/>
      <c r="E123" s="134"/>
      <c r="F123" s="134"/>
      <c r="G123" s="134"/>
      <c r="H123" s="134"/>
      <c r="I123" s="134"/>
      <c r="J123" s="135"/>
      <c r="L123" s="133"/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7.25" thickBot="1" x14ac:dyDescent="0.35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7" t="s">
        <v>262</v>
      </c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9"/>
      <c r="N129" s="57"/>
      <c r="O129" s="127" t="s">
        <v>263</v>
      </c>
      <c r="P129" s="128"/>
      <c r="Q129" s="128"/>
      <c r="R129" s="128"/>
      <c r="S129" s="128"/>
      <c r="T129" s="129"/>
    </row>
    <row r="130" spans="2:21" ht="18" customHeight="1" thickBot="1" x14ac:dyDescent="0.35">
      <c r="B130" s="130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/>
      <c r="P130" s="131"/>
      <c r="Q130" s="131"/>
      <c r="R130" s="131"/>
      <c r="S130" s="131"/>
      <c r="T130" s="132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7" t="s">
        <v>194</v>
      </c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9"/>
    </row>
    <row r="155" spans="2:21" ht="18" customHeight="1" thickBot="1" x14ac:dyDescent="0.35">
      <c r="B155" s="130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4" t="s">
        <v>177</v>
      </c>
      <c r="C157" s="94"/>
      <c r="D157" s="94"/>
      <c r="E157" s="6"/>
      <c r="F157" s="6"/>
      <c r="G157" s="6"/>
      <c r="H157" s="6"/>
      <c r="I157" s="6"/>
      <c r="L157" s="94" t="s">
        <v>178</v>
      </c>
      <c r="M157" s="94"/>
      <c r="N157" s="94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08" t="s">
        <v>266</v>
      </c>
      <c r="C170" s="109"/>
      <c r="D170" s="109"/>
      <c r="E170" s="109"/>
      <c r="F170" s="109"/>
      <c r="G170" s="109"/>
      <c r="H170" s="109"/>
      <c r="I170" s="109"/>
      <c r="J170" s="110"/>
      <c r="L170" s="108" t="s">
        <v>176</v>
      </c>
      <c r="M170" s="109"/>
      <c r="N170" s="109"/>
      <c r="O170" s="109"/>
      <c r="P170" s="109"/>
      <c r="Q170" s="109"/>
      <c r="R170" s="109"/>
      <c r="S170" s="110"/>
    </row>
    <row r="171" spans="2:19" ht="18" customHeight="1" x14ac:dyDescent="0.3">
      <c r="B171" s="42" t="s">
        <v>171</v>
      </c>
      <c r="C171" s="20"/>
      <c r="D171" s="20"/>
      <c r="E171" s="6"/>
      <c r="F171" s="152">
        <f>ROUND('DRIs DATA'!F36/'DRIs DATA'!C36*100,2)</f>
        <v>125.65</v>
      </c>
      <c r="G171" s="152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567.76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3" t="s">
        <v>185</v>
      </c>
      <c r="C173" s="134"/>
      <c r="D173" s="134"/>
      <c r="E173" s="134"/>
      <c r="F173" s="134"/>
      <c r="G173" s="134"/>
      <c r="H173" s="134"/>
      <c r="I173" s="134"/>
      <c r="J173" s="135"/>
      <c r="L173" s="133" t="s">
        <v>187</v>
      </c>
      <c r="M173" s="134"/>
      <c r="N173" s="134"/>
      <c r="O173" s="134"/>
      <c r="P173" s="134"/>
      <c r="Q173" s="134"/>
      <c r="R173" s="134"/>
      <c r="S173" s="135"/>
    </row>
    <row r="174" spans="2:19" ht="18" customHeight="1" x14ac:dyDescent="0.3">
      <c r="B174" s="133"/>
      <c r="C174" s="134"/>
      <c r="D174" s="134"/>
      <c r="E174" s="134"/>
      <c r="F174" s="134"/>
      <c r="G174" s="134"/>
      <c r="H174" s="134"/>
      <c r="I174" s="134"/>
      <c r="J174" s="135"/>
      <c r="L174" s="133"/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thickBot="1" x14ac:dyDescent="0.35">
      <c r="B179" s="136"/>
      <c r="C179" s="137"/>
      <c r="D179" s="137"/>
      <c r="E179" s="137"/>
      <c r="F179" s="137"/>
      <c r="G179" s="137"/>
      <c r="H179" s="137"/>
      <c r="I179" s="137"/>
      <c r="J179" s="138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thickBot="1" x14ac:dyDescent="0.35"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x14ac:dyDescent="0.3">
      <c r="B182" s="94" t="s">
        <v>179</v>
      </c>
      <c r="C182" s="94"/>
      <c r="D182" s="94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08" t="s">
        <v>267</v>
      </c>
      <c r="C195" s="109"/>
      <c r="D195" s="109"/>
      <c r="E195" s="109"/>
      <c r="F195" s="109"/>
      <c r="G195" s="109"/>
      <c r="H195" s="109"/>
      <c r="I195" s="109"/>
      <c r="J195" s="110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2">
        <f>ROUND('DRIs DATA'!F46/'DRIs DATA'!C46*100,2)</f>
        <v>154.88999999999999</v>
      </c>
      <c r="G196" s="152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3" t="s">
        <v>186</v>
      </c>
      <c r="C198" s="134"/>
      <c r="D198" s="134"/>
      <c r="E198" s="134"/>
      <c r="F198" s="134"/>
      <c r="G198" s="134"/>
      <c r="H198" s="134"/>
      <c r="I198" s="134"/>
      <c r="J198" s="135"/>
      <c r="S198" s="6"/>
    </row>
    <row r="199" spans="2:20" ht="18" customHeight="1" x14ac:dyDescent="0.3">
      <c r="B199" s="133"/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thickBot="1" x14ac:dyDescent="0.35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K204" s="10"/>
    </row>
    <row r="205" spans="2:20" ht="18" customHeight="1" x14ac:dyDescent="0.3">
      <c r="B205" s="127" t="s">
        <v>195</v>
      </c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9"/>
    </row>
    <row r="206" spans="2:20" ht="18" customHeight="1" thickBot="1" x14ac:dyDescent="0.35">
      <c r="B206" s="130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3" t="s">
        <v>188</v>
      </c>
      <c r="C208" s="153"/>
      <c r="D208" s="153"/>
      <c r="E208" s="153"/>
      <c r="F208" s="153"/>
      <c r="G208" s="153"/>
      <c r="H208" s="153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39" t="s">
        <v>190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2023-10-19T03:30:13Z</dcterms:modified>
</cp:coreProperties>
</file>