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<sst xmlns="http://schemas.openxmlformats.org/spreadsheetml/2006/main" count="699" uniqueCount="344">
  <si>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</si>
  <si>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</si>
  <si>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</si>
  <si>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</si>
  <si>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</si>
  <si>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</si>
  <si>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</si>
  <si>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</si>
  <si>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</si>
  <si>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</si>
  <si>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</si>
  <si>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</si>
  <si>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</si>
  <si>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</si>
  <si>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</si>
  <si>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</si>
  <si>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</si>
  <si>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</si>
  <si>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</si>
  <si>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</si>
  <si>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</si>
  <si>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</si>
  <si>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</si>
  <si>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</si>
  <si>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</si>
  <si>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</si>
  <si>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</si>
  <si>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</si>
  <si>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</si>
  <si>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</si>
  <si>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</si>
  <si>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</si>
  <si>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</si>
  <si>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</si>
  <si>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</si>
  <si>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</si>
  <si>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</si>
  <si>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</si>
  <si>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</si>
  <si>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</si>
  <si>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</si>
  <si>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</si>
  <si>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</si>
  <si>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</si>
  <si>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</si>
  <si>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</si>
  <si>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</si>
  <si>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</si>
  <si>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</si>
  <si>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</si>
  <si>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</si>
  <si>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</si>
  <si>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</si>
  <si>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</si>
  <si>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</si>
  <si>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</si>
  <si>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</si>
  <si>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</si>
  <si>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</si>
  <si>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</si>
  <si>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</si>
  <si>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</si>
  <si>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</si>
  <si>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</si>
  <si>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</si>
  <si>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</si>
  <si>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</si>
  <si>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</si>
  <si>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</si>
  <si>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</si>
  <si>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</si>
  <si>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</si>
  <si>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</si>
  <si>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</si>
  <si>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</si>
  <si>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</si>
  <si>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</si>
  <si>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</si>
  <si>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</si>
  <si>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</si>
  <si>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</si>
  <si>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</si>
  <si>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</si>
  <si>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</si>
  <si>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</si>
  <si>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</si>
  <si>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</si>
  <si>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</si>
  <si>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</si>
  <si>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</si>
  <si>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</si>
  <si>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</si>
  <si>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</si>
  <si>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</si>
  <si>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</si>
  <si>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</si>
  <si>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</si>
  <si>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</si>
  <si>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</si>
  <si>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</si>
  <si>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</si>
  <si>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</si>
  <si>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</si>
  <si>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</si>
  <si>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</si>
  <si>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</si>
  <si>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</si>
  <si>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</si>
  <si>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</si>
  <si>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</si>
  <si>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</si>
  <si>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</si>
  <si>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</si>
  <si>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</si>
  <si>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</si>
  <si>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</si>
  <si>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</si>
  <si>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</si>
  <si>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</si>
  <si>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</si>
  <si>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</si>
  <si>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</si>
  <si>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</si>
  <si>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</si>
  <si>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</si>
  <si>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</si>
  <si>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</si>
  <si>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</si>
  <si>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</si>
  <si>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</si>
  <si>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</si>
  <si>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</si>
  <si>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</si>
  <si>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</si>
  <si>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</si>
  <si>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</si>
  <si>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</si>
  <si>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</si>
  <si>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</si>
  <si>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</si>
  <si>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</si>
  <si>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</si>
  <si>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</si>
  <si>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</si>
  <si>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</si>
  <si>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</si>
  <si>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</si>
  <si>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</si>
  <si>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</si>
  <si>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</si>
  <si>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</si>
  <si>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</si>
  <si>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</si>
  <si>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</si>
  <si>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</si>
  <si>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</si>
  <si>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</si>
  <si>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</si>
  <si>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</si>
  <si>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</si>
  <si>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</si>
  <si>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</si>
  <si>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</si>
  <si>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</si>
  <si>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</si>
  <si>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</si>
  <si>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</si>
  <si>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</si>
  <si>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</si>
  <si>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</si>
  <si>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</si>
  <si>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</si>
  <si>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</si>
  <si>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</si>
  <si>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</si>
  <si>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</si>
  <si>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</si>
  <si>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</si>
  <si>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</si>
  <si>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</si>
  <si>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</si>
  <si>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</si>
  <si>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</si>
  <si>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</si>
  <si>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</si>
  <si>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</si>
  <si>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</si>
  <si>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</si>
  <si>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</si>
  <si>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</si>
  <si>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</si>
  <si>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</si>
  <si>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</si>
  <si>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</si>
  <si>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</si>
  <si>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</si>
  <si>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</si>
  <si>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</si>
  <si>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</si>
  <si>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</si>
  <si>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</si>
  <si>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</si>
  <si>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</si>
  <si>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</si>
  <si>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</si>
  <si>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</si>
  <si>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</si>
  <si>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</si>
  <si>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</si>
  <si>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</si>
  <si>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</si>
  <si>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</si>
  <si>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</si>
  <si>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</si>
  <si>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</si>
  <si>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</si>
  <si>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</si>
  <si>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</si>
  <si>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</si>
  <si>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</si>
  <si>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</si>
  <si>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</si>
  <si>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</si>
  <si>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</si>
  <si>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</si>
  <si>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</si>
  <si>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</si>
  <si>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</si>
  <si>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</si>
  <si>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</si>
  <si>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</si>
  <si>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</si>
  <si>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</si>
  <si>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</si>
  <si>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</si>
  <si>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</si>
  <si>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</si>
  <si>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</si>
  <si>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</si>
  <si>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</si>
  <si>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</si>
  <si>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</si>
  <si>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</si>
  <si>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</si>
  <si>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</si>
  <si>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</si>
  <si>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</si>
  <si>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</si>
  <si>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</si>
  <si>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</si>
  <si>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</si>
  <si>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</si>
  <si>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</si>
  <si>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</si>
  <si>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</si>
  <si>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</si>
  <si>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</si>
  <si>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</si>
  <si>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</si>
  <si>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</si>
  <si>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</si>
  <si>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</si>
  <si>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</si>
  <si>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</si>
  <si>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</si>
  <si>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</si>
  <si>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</si>
  <si>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</si>
  <si>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</si>
  <si>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</si>
  <si>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</si>
  <si>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</si>
  <si>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</si>
  <si>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</si>
  <si>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</si>
  <si>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</si>
  <si>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</si>
  <si>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</si>
  <si>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</si>
  <si>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</si>
  <si>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비타민E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</si>
  <si>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</si>
  <si>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</si>
  <si>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</si>
  <si>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M</t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</si>
  <si>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</si>
  <si>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</si>
  <si>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</si>
  <si>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</si>
  <si>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적정비율(최대)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</si>
  <si>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</si>
  <si>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</si>
  <si>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</si>
  <si>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</si>
  <si>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</si>
  <si>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</si>
  <si>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</si>
  <si>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</si>
  <si>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</si>
  <si>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</si>
  <si>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</si>
  <si>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</si>
  <si>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</si>
  <si>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엽산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</si>
  <si>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</si>
  <si>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</si>
  <si>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</si>
  <si>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</si>
  <si>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</si>
  <si>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당류</t>
    <phoneticPr fontId="1" type="noConversion"/>
  </si>
  <si>
    <t>당류섭취(%)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</si>
  <si>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</si>
  <si>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</si>
  <si>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</si>
  <si>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니아신</t>
    <phoneticPr fontId="1" type="noConversion"/>
  </si>
  <si>
    <t>비타민B12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</si>
  <si>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</si>
  <si>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</si>
  <si>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</si>
  <si>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</si>
  <si>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</si>
  <si>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</si>
  <si>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</si>
  <si>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</si>
  <si>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</si>
  <si>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</si>
  <si>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</si>
  <si>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</si>
  <si>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</si>
  <si>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당류(kcal)</t>
    <phoneticPr fontId="1" type="noConversion"/>
  </si>
  <si>
    <t>비타민A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</si>
  <si>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</si>
  <si>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</si>
  <si>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</si>
  <si>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</si>
  <si>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</si>
  <si>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염소</t>
    <phoneticPr fontId="1" type="noConversion"/>
  </si>
  <si>
    <t>마그네슘</t>
    <phoneticPr fontId="1" type="noConversion"/>
  </si>
  <si>
    <t>구리(ug/일)</t>
    <phoneticPr fontId="1" type="noConversion"/>
  </si>
  <si>
    <t>크롬(ug/일)</t>
    <phoneticPr fontId="1" type="noConversion"/>
  </si>
  <si>
    <t>H2300065</t>
  </si>
  <si>
    <t>박천석</t>
  </si>
  <si>
    <t>(설문지 : FFQ 95문항 설문지, 사용자 : 박천석, ID : H2300065)</t>
  </si>
  <si>
    <t>2023년 12월 21일 09:54:44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</si>
</sst>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92.649635000000004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2432"/>
        <c:axId val="552796744"/>
      </c:barChart>
      <c:catAx>
        <c:axId val="5527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6744"/>
        <c:crosses val="autoZero"/>
        <c:auto val="1"/>
        <c:lblAlgn val="ctr"/>
        <c:lblOffset val="100"/>
        <c:noMultiLvlLbl val="0"/>
      </c:catAx>
      <c:valAx>
        <c:axId val="5527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7.3498279999999996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6696"/>
        <c:axId val="556431600"/>
      </c:barChart>
      <c:catAx>
        <c:axId val="5564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1600"/>
        <c:crosses val="autoZero"/>
        <c:auto val="1"/>
        <c:lblAlgn val="ctr"/>
        <c:lblOffset val="100"/>
        <c:noMultiLvlLbl val="0"/>
      </c:catAx>
      <c:valAx>
        <c:axId val="55643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48.198338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29640"/>
        <c:axId val="556430424"/>
      </c:barChart>
      <c:catAx>
        <c:axId val="55642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424"/>
        <c:crosses val="autoZero"/>
        <c:auto val="1"/>
        <c:lblAlgn val="ctr"/>
        <c:lblOffset val="100"/>
        <c:noMultiLvlLbl val="0"/>
      </c:catAx>
      <c:valAx>
        <c:axId val="55643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1410.2932000000001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7528"/>
        <c:axId val="552790864"/>
      </c:barChart>
      <c:catAx>
        <c:axId val="55279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0864"/>
        <c:crosses val="autoZero"/>
        <c:auto val="1"/>
        <c:lblAlgn val="ctr"/>
        <c:lblOffset val="100"/>
        <c:noMultiLvlLbl val="0"/>
      </c:catAx>
      <c:valAx>
        <c:axId val="55279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3608.5783999999999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6816"/>
        <c:axId val="553676424"/>
      </c:barChart>
      <c:catAx>
        <c:axId val="55367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424"/>
        <c:crosses val="autoZero"/>
        <c:auto val="1"/>
        <c:lblAlgn val="ctr"/>
        <c:lblOffset val="100"/>
        <c:noMultiLvlLbl val="0"/>
      </c:catAx>
      <c:valAx>
        <c:axId val="553676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6.8442869999999996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896"/>
        <c:axId val="553674464"/>
      </c:barChart>
      <c:catAx>
        <c:axId val="5536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4464"/>
        <c:crosses val="autoZero"/>
        <c:auto val="1"/>
        <c:lblAlgn val="ctr"/>
        <c:lblOffset val="100"/>
        <c:noMultiLvlLbl val="0"/>
      </c:catAx>
      <c:valAx>
        <c:axId val="5536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316.27730000000003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640"/>
        <c:axId val="553677208"/>
      </c:barChart>
      <c:catAx>
        <c:axId val="5536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208"/>
        <c:crosses val="autoZero"/>
        <c:auto val="1"/>
        <c:lblAlgn val="ctr"/>
        <c:lblOffset val="100"/>
        <c:noMultiLvlLbl val="0"/>
      </c:catAx>
      <c:valAx>
        <c:axId val="55367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11.653434000000001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3288"/>
        <c:axId val="553677992"/>
      </c:barChart>
      <c:catAx>
        <c:axId val="55367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992"/>
        <c:crosses val="autoZero"/>
        <c:auto val="1"/>
        <c:lblAlgn val="ctr"/>
        <c:lblOffset val="100"/>
        <c:noMultiLvlLbl val="0"/>
      </c:catAx>
      <c:valAx>
        <c:axId val="5536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639.42359999999996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112"/>
        <c:axId val="553673680"/>
      </c:barChart>
      <c:catAx>
        <c:axId val="5536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3680"/>
        <c:crosses val="autoZero"/>
        <c:auto val="1"/>
        <c:lblAlgn val="ctr"/>
        <c:lblOffset val="100"/>
        <c:noMultiLvlLbl val="0"/>
      </c:catAx>
      <c:valAx>
        <c:axId val="553673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1.1604891000000001E-2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248"/>
        <c:axId val="553676032"/>
      </c:barChart>
      <c:catAx>
        <c:axId val="5536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032"/>
        <c:crosses val="autoZero"/>
        <c:auto val="1"/>
        <c:lblAlgn val="ctr"/>
        <c:lblOffset val="100"/>
        <c:noMultiLvlLbl val="0"/>
      </c:catAx>
      <c:valAx>
        <c:axId val="55367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3.7551160000000001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4072"/>
        <c:axId val="553672504"/>
      </c:barChart>
      <c:catAx>
        <c:axId val="55367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2504"/>
        <c:crosses val="autoZero"/>
        <c:auto val="1"/>
        <c:lblAlgn val="ctr"/>
        <c:lblOffset val="100"/>
        <c:noMultiLvlLbl val="0"/>
      </c:catAx>
      <c:valAx>
        <c:axId val="553672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22.90419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8312"/>
        <c:axId val="552795176"/>
      </c:barChart>
      <c:catAx>
        <c:axId val="5527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5176"/>
        <c:crosses val="autoZero"/>
        <c:auto val="1"/>
        <c:lblAlgn val="ctr"/>
        <c:lblOffset val="100"/>
        <c:noMultiLvlLbl val="0"/>
      </c:catAx>
      <c:valAx>
        <c:axId val="55279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115.58246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6312"/>
        <c:axId val="597721408"/>
      </c:barChart>
      <c:catAx>
        <c:axId val="5977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408"/>
        <c:crosses val="autoZero"/>
        <c:auto val="1"/>
        <c:lblAlgn val="ctr"/>
        <c:lblOffset val="100"/>
        <c:noMultiLvlLbl val="0"/>
      </c:catAx>
      <c:valAx>
        <c:axId val="5977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94.248350000000002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8272"/>
        <c:axId val="597716704"/>
      </c:barChart>
      <c:catAx>
        <c:axId val="5977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6704"/>
        <c:crosses val="autoZero"/>
        <c:auto val="1"/>
        <c:lblAlgn val="ctr"/>
        <c:lblOffset val="100"/>
        <c:noMultiLvlLbl val="0"/>
      </c:catAx>
      <c:valAx>
        <c:axId val="5977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0.57399999999999995</c:v>
                </c:pt>
                <c:pt idx="1">
                  <c:v>3.512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17488"/>
        <c:axId val="597715136"/>
      </c:barChart>
      <c:catAx>
        <c:axId val="5977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136"/>
        <c:crosses val="autoZero"/>
        <c:auto val="1"/>
        <c:lblAlgn val="ctr"/>
        <c:lblOffset val="100"/>
        <c:noMultiLvlLbl val="0"/>
      </c:catAx>
      <c:valAx>
        <c:axId val="5977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244.90663146972656</c:v>
                </c:pt>
                <c:pt idx="1">
                  <c:v>5.507567897439003E-3</c:v>
                </c:pt>
                <c:pt idx="2">
                  <c:v>3.2234561443328857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724.13885000000005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9448"/>
        <c:axId val="597715528"/>
      </c:barChart>
      <c:catAx>
        <c:axId val="5977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528"/>
        <c:crosses val="autoZero"/>
        <c:auto val="1"/>
        <c:lblAlgn val="ctr"/>
        <c:lblOffset val="100"/>
        <c:noMultiLvlLbl val="0"/>
      </c:catAx>
      <c:valAx>
        <c:axId val="59771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13.842034999999999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20624"/>
        <c:axId val="597721800"/>
      </c:barChart>
      <c:catAx>
        <c:axId val="5977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800"/>
        <c:crosses val="autoZero"/>
        <c:auto val="1"/>
        <c:lblAlgn val="ctr"/>
        <c:lblOffset val="100"/>
        <c:noMultiLvlLbl val="0"/>
      </c:catAx>
      <c:valAx>
        <c:axId val="59772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62.991</c:v>
                </c:pt>
                <c:pt idx="1">
                  <c:v>14.288</c:v>
                </c:pt>
                <c:pt idx="2">
                  <c:v>22.722000000000001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20232"/>
        <c:axId val="597722584"/>
      </c:barChart>
      <c:catAx>
        <c:axId val="5977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2584"/>
        <c:crosses val="autoZero"/>
        <c:auto val="1"/>
        <c:lblAlgn val="ctr"/>
        <c:lblOffset val="100"/>
        <c:noMultiLvlLbl val="0"/>
      </c:catAx>
      <c:valAx>
        <c:axId val="59772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2502.1938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0840"/>
        <c:axId val="554803584"/>
      </c:barChart>
      <c:catAx>
        <c:axId val="55480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584"/>
        <c:crosses val="autoZero"/>
        <c:auto val="1"/>
        <c:lblAlgn val="ctr"/>
        <c:lblOffset val="100"/>
        <c:noMultiLvlLbl val="0"/>
      </c:catAx>
      <c:valAx>
        <c:axId val="55480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66.575109999999995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4368"/>
        <c:axId val="554803976"/>
      </c:barChart>
      <c:catAx>
        <c:axId val="5548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976"/>
        <c:crosses val="autoZero"/>
        <c:auto val="1"/>
        <c:lblAlgn val="ctr"/>
        <c:lblOffset val="100"/>
        <c:noMultiLvlLbl val="0"/>
      </c:catAx>
      <c:valAx>
        <c:axId val="55480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516.42755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2016"/>
        <c:axId val="554805152"/>
      </c:barChart>
      <c:catAx>
        <c:axId val="5548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152"/>
        <c:crosses val="autoZero"/>
        <c:auto val="1"/>
        <c:lblAlgn val="ctr"/>
        <c:lblOffset val="100"/>
        <c:noMultiLvlLbl val="0"/>
      </c:catAx>
      <c:valAx>
        <c:axId val="5548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2.0215565999999998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3216"/>
        <c:axId val="552793608"/>
      </c:barChart>
      <c:catAx>
        <c:axId val="5527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3608"/>
        <c:crosses val="autoZero"/>
        <c:auto val="1"/>
        <c:lblAlgn val="ctr"/>
        <c:lblOffset val="100"/>
        <c:noMultiLvlLbl val="0"/>
      </c:catAx>
      <c:valAx>
        <c:axId val="55279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6013.7173000000003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5544"/>
        <c:axId val="554799272"/>
      </c:barChart>
      <c:catAx>
        <c:axId val="5548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99272"/>
        <c:crosses val="autoZero"/>
        <c:auto val="1"/>
        <c:lblAlgn val="ctr"/>
        <c:lblOffset val="100"/>
        <c:noMultiLvlLbl val="0"/>
      </c:catAx>
      <c:valAx>
        <c:axId val="55479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8488"/>
        <c:axId val="554805936"/>
      </c:barChart>
      <c:catAx>
        <c:axId val="55479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936"/>
        <c:crosses val="autoZero"/>
        <c:auto val="1"/>
        <c:lblAlgn val="ctr"/>
        <c:lblOffset val="100"/>
        <c:noMultiLvlLbl val="0"/>
      </c:catAx>
      <c:valAx>
        <c:axId val="5548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0.53311025999999995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9664"/>
        <c:axId val="554800448"/>
      </c:barChart>
      <c:catAx>
        <c:axId val="5547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0448"/>
        <c:crosses val="autoZero"/>
        <c:auto val="1"/>
        <c:lblAlgn val="ctr"/>
        <c:lblOffset val="100"/>
        <c:noMultiLvlLbl val="0"/>
      </c:catAx>
      <c:valAx>
        <c:axId val="5548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265.86831999999998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352312"/>
        <c:axId val="412353880"/>
      </c:barChart>
      <c:catAx>
        <c:axId val="41235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353880"/>
        <c:crosses val="autoZero"/>
        <c:auto val="1"/>
        <c:lblAlgn val="ctr"/>
        <c:lblOffset val="100"/>
        <c:noMultiLvlLbl val="0"/>
      </c:catAx>
      <c:valAx>
        <c:axId val="4123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3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2.0107279999999998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4344"/>
        <c:axId val="556433952"/>
      </c:barChart>
      <c:catAx>
        <c:axId val="55643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952"/>
        <c:crosses val="autoZero"/>
        <c:auto val="1"/>
        <c:lblAlgn val="ctr"/>
        <c:lblOffset val="100"/>
        <c:noMultiLvlLbl val="0"/>
      </c:catAx>
      <c:valAx>
        <c:axId val="5564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19.161836999999998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3168"/>
        <c:axId val="556430032"/>
      </c:barChart>
      <c:catAx>
        <c:axId val="55643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032"/>
        <c:crosses val="autoZero"/>
        <c:auto val="1"/>
        <c:lblAlgn val="ctr"/>
        <c:lblOffset val="100"/>
        <c:noMultiLvlLbl val="0"/>
      </c:catAx>
      <c:valAx>
        <c:axId val="5564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0.53311025999999995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2384"/>
        <c:axId val="556433560"/>
      </c:barChart>
      <c:catAx>
        <c:axId val="5564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560"/>
        <c:crosses val="autoZero"/>
        <c:auto val="1"/>
        <c:lblAlgn val="ctr"/>
        <c:lblOffset val="100"/>
        <c:noMultiLvlLbl val="0"/>
      </c:catAx>
      <c:valAx>
        <c:axId val="55643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314.28827000000001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128"/>
        <c:axId val="556436304"/>
      </c:barChart>
      <c:catAx>
        <c:axId val="5564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6304"/>
        <c:crosses val="autoZero"/>
        <c:auto val="1"/>
        <c:lblAlgn val="ctr"/>
        <c:lblOffset val="100"/>
        <c:noMultiLvlLbl val="0"/>
      </c:catAx>
      <c:valAx>
        <c:axId val="5564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3.2234560999999999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520"/>
        <c:axId val="556430816"/>
      </c:barChart>
      <c:catAx>
        <c:axId val="5564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816"/>
        <c:crosses val="autoZero"/>
        <c:auto val="1"/>
        <c:lblAlgn val="ctr"/>
        <c:lblOffset val="100"/>
        <c:noMultiLvlLbl val="0"/>
      </c:catAx>
      <c:valAx>
        <c:axId val="55643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박천석, ID : H2300065)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21일 09:54:44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2502.1938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92.649635000000004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22.90419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62.991</v>
      </c>
      <c r="G8" s="59">
        <f>'DRIs DATA 입력'!G8</f>
        <v>14.288</v>
      </c>
      <c r="H8" s="59">
        <f>'DRIs DATA 입력'!H8</f>
        <v>22.722000000000001</v>
      </c>
      <c r="I8" s="46"/>
      <c r="J8" s="59" t="s">
        <v>216</v>
      </c>
      <c r="K8" s="59">
        <f>'DRIs DATA 입력'!K8</f>
        <v>0.57399999999999995</v>
      </c>
      <c r="L8" s="59">
        <f>'DRIs DATA 입력'!L8</f>
        <v>3.512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724.13885000000005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13.842034999999999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2.0215565999999998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265.86831999999998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66.575109999999995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1.6280384000000001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2.0107279999999998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19.161836999999998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0.53311025999999995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314.28827000000001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3.2234560999999999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7.3498279999999996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48.198338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516.42755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1410.2932000000001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6013.7173000000003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3608.5783999999999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6.8442869999999996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316.27730000000003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12.02407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11.653434000000001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639.42359999999996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1.1604891000000001E-2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3.7551160000000001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115.58246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94.248350000000002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E60" sqref="E60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285</v>
      </c>
      <c r="B1" s="61" t="s">
        <v>342</v>
      </c>
      <c r="G1" s="62" t="s">
        <v>323</v>
      </c>
      <c r="H1" s="61" t="s">
        <v>343</v>
      </c>
    </row>
    <row r="3" spans="1:33" x14ac:dyDescent="0.3">
      <c r="A3" s="66" t="s">
        <v>324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308</v>
      </c>
      <c r="B4" s="67"/>
      <c r="C4" s="67"/>
      <c r="E4" s="69" t="s">
        <v>325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326</v>
      </c>
      <c r="V4" s="67"/>
      <c r="W4" s="67"/>
      <c r="X4" s="67"/>
      <c r="Y4" s="67"/>
      <c r="Z4" s="67"/>
      <c r="AB4" s="67" t="s">
        <v>309</v>
      </c>
      <c r="AC4" s="67"/>
      <c r="AD4" s="67"/>
      <c r="AE4" s="67"/>
      <c r="AF4" s="67"/>
      <c r="AG4" s="67"/>
    </row>
    <row r="5" spans="1:33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327</v>
      </c>
      <c r="H5" s="65" t="s">
        <v>46</v>
      </c>
      <c r="J5" s="65"/>
      <c r="K5" s="65" t="s">
        <v>293</v>
      </c>
      <c r="L5" s="65" t="s">
        <v>288</v>
      </c>
      <c r="N5" s="65"/>
      <c r="O5" s="65" t="s">
        <v>277</v>
      </c>
      <c r="P5" s="65" t="s">
        <v>278</v>
      </c>
      <c r="Q5" s="65" t="s">
        <v>300</v>
      </c>
      <c r="R5" s="65" t="s">
        <v>294</v>
      </c>
      <c r="S5" s="65" t="s">
        <v>287</v>
      </c>
      <c r="U5" s="65"/>
      <c r="V5" s="65" t="s">
        <v>277</v>
      </c>
      <c r="W5" s="65" t="s">
        <v>278</v>
      </c>
      <c r="X5" s="65" t="s">
        <v>300</v>
      </c>
      <c r="Y5" s="65" t="s">
        <v>294</v>
      </c>
      <c r="Z5" s="65" t="s">
        <v>287</v>
      </c>
      <c r="AB5" s="65"/>
      <c r="AC5" s="65" t="s">
        <v>279</v>
      </c>
      <c r="AD5" s="65" t="s">
        <v>295</v>
      </c>
      <c r="AE5" s="65" t="s">
        <v>309</v>
      </c>
      <c r="AF5" s="65" t="s">
        <v>301</v>
      </c>
      <c r="AG5" s="65" t="s">
        <v>310</v>
      </c>
    </row>
    <row r="6" spans="1:33" x14ac:dyDescent="0.3">
      <c r="A6" s="65" t="s">
        <v>308</v>
      </c>
      <c r="B6" s="65">
        <v>2200</v>
      </c>
      <c r="C6" s="65">
        <v>2502.1938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302</v>
      </c>
      <c r="O6" s="65">
        <v>50</v>
      </c>
      <c r="P6" s="65">
        <v>60</v>
      </c>
      <c r="Q6" s="65">
        <v>0</v>
      </c>
      <c r="R6" s="65">
        <v>0</v>
      </c>
      <c r="S6" s="65">
        <v>92.649635000000004</v>
      </c>
      <c r="U6" s="65" t="s">
        <v>296</v>
      </c>
      <c r="V6" s="65">
        <v>0</v>
      </c>
      <c r="W6" s="65">
        <v>0</v>
      </c>
      <c r="X6" s="65">
        <v>30</v>
      </c>
      <c r="Y6" s="65">
        <v>0</v>
      </c>
      <c r="Z6" s="65">
        <v>22.90419</v>
      </c>
      <c r="AB6" s="65" t="s">
        <v>329</v>
      </c>
      <c r="AC6" s="65">
        <v>2200</v>
      </c>
      <c r="AD6" s="65">
        <v>2502.1938</v>
      </c>
      <c r="AE6" s="65">
        <v>211.92080688476563</v>
      </c>
      <c r="AF6" s="65">
        <v>52.980200000000004</v>
      </c>
      <c r="AG6" s="65">
        <v>8.4694000460143073</v>
      </c>
    </row>
    <row r="7" spans="1:33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33" x14ac:dyDescent="0.3">
      <c r="E8" s="65" t="s">
        <v>311</v>
      </c>
      <c r="F8" s="65">
        <v>62.991</v>
      </c>
      <c r="G8" s="65">
        <v>14.288</v>
      </c>
      <c r="H8" s="65">
        <v>22.722000000000001</v>
      </c>
      <c r="J8" s="65" t="s">
        <v>311</v>
      </c>
      <c r="K8" s="65">
        <v>0.57399999999999995</v>
      </c>
      <c r="L8" s="65">
        <v>3.512</v>
      </c>
    </row>
    <row r="13" spans="1:33" x14ac:dyDescent="0.3">
      <c r="A13" s="66" t="s">
        <v>312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330</v>
      </c>
      <c r="B14" s="67"/>
      <c r="C14" s="67"/>
      <c r="D14" s="67"/>
      <c r="E14" s="67"/>
      <c r="F14" s="67"/>
      <c r="H14" s="67" t="s">
        <v>280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33" x14ac:dyDescent="0.3">
      <c r="A15" s="65"/>
      <c r="B15" s="65" t="s">
        <v>277</v>
      </c>
      <c r="C15" s="65" t="s">
        <v>278</v>
      </c>
      <c r="D15" s="65" t="s">
        <v>300</v>
      </c>
      <c r="E15" s="65" t="s">
        <v>294</v>
      </c>
      <c r="F15" s="65" t="s">
        <v>287</v>
      </c>
      <c r="H15" s="65"/>
      <c r="I15" s="65" t="s">
        <v>277</v>
      </c>
      <c r="J15" s="65" t="s">
        <v>278</v>
      </c>
      <c r="K15" s="65" t="s">
        <v>300</v>
      </c>
      <c r="L15" s="65" t="s">
        <v>294</v>
      </c>
      <c r="M15" s="65" t="s">
        <v>287</v>
      </c>
      <c r="O15" s="65"/>
      <c r="P15" s="65" t="s">
        <v>277</v>
      </c>
      <c r="Q15" s="65" t="s">
        <v>278</v>
      </c>
      <c r="R15" s="65" t="s">
        <v>300</v>
      </c>
      <c r="S15" s="65" t="s">
        <v>294</v>
      </c>
      <c r="T15" s="65" t="s">
        <v>287</v>
      </c>
      <c r="V15" s="65"/>
      <c r="W15" s="65" t="s">
        <v>277</v>
      </c>
      <c r="X15" s="65" t="s">
        <v>278</v>
      </c>
      <c r="Y15" s="65" t="s">
        <v>300</v>
      </c>
      <c r="Z15" s="65" t="s">
        <v>294</v>
      </c>
      <c r="AA15" s="65" t="s">
        <v>287</v>
      </c>
    </row>
    <row r="16" spans="1:33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724.13885000000005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13.842034999999999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2.0215565999999998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265.86831999999998</v>
      </c>
    </row>
    <row r="23" spans="1:62" x14ac:dyDescent="0.3">
      <c r="A23" s="66" t="s">
        <v>332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282</v>
      </c>
      <c r="B24" s="67"/>
      <c r="C24" s="67"/>
      <c r="D24" s="67"/>
      <c r="E24" s="67"/>
      <c r="F24" s="67"/>
      <c r="H24" s="67" t="s">
        <v>333</v>
      </c>
      <c r="I24" s="67"/>
      <c r="J24" s="67"/>
      <c r="K24" s="67"/>
      <c r="L24" s="67"/>
      <c r="M24" s="67"/>
      <c r="O24" s="67" t="s">
        <v>334</v>
      </c>
      <c r="P24" s="67"/>
      <c r="Q24" s="67"/>
      <c r="R24" s="67"/>
      <c r="S24" s="67"/>
      <c r="T24" s="67"/>
      <c r="V24" s="67" t="s">
        <v>314</v>
      </c>
      <c r="W24" s="67"/>
      <c r="X24" s="67"/>
      <c r="Y24" s="67"/>
      <c r="Z24" s="67"/>
      <c r="AA24" s="67"/>
      <c r="AC24" s="67" t="s">
        <v>283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335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300</v>
      </c>
      <c r="E25" s="65" t="s">
        <v>294</v>
      </c>
      <c r="F25" s="65" t="s">
        <v>287</v>
      </c>
      <c r="H25" s="65"/>
      <c r="I25" s="65" t="s">
        <v>277</v>
      </c>
      <c r="J25" s="65" t="s">
        <v>278</v>
      </c>
      <c r="K25" s="65" t="s">
        <v>300</v>
      </c>
      <c r="L25" s="65" t="s">
        <v>294</v>
      </c>
      <c r="M25" s="65" t="s">
        <v>287</v>
      </c>
      <c r="O25" s="65"/>
      <c r="P25" s="65" t="s">
        <v>277</v>
      </c>
      <c r="Q25" s="65" t="s">
        <v>278</v>
      </c>
      <c r="R25" s="65" t="s">
        <v>300</v>
      </c>
      <c r="S25" s="65" t="s">
        <v>294</v>
      </c>
      <c r="T25" s="65" t="s">
        <v>287</v>
      </c>
      <c r="V25" s="65"/>
      <c r="W25" s="65" t="s">
        <v>277</v>
      </c>
      <c r="X25" s="65" t="s">
        <v>278</v>
      </c>
      <c r="Y25" s="65" t="s">
        <v>300</v>
      </c>
      <c r="Z25" s="65" t="s">
        <v>294</v>
      </c>
      <c r="AA25" s="65" t="s">
        <v>287</v>
      </c>
      <c r="AC25" s="65"/>
      <c r="AD25" s="65" t="s">
        <v>277</v>
      </c>
      <c r="AE25" s="65" t="s">
        <v>278</v>
      </c>
      <c r="AF25" s="65" t="s">
        <v>300</v>
      </c>
      <c r="AG25" s="65" t="s">
        <v>294</v>
      </c>
      <c r="AH25" s="65" t="s">
        <v>287</v>
      </c>
      <c r="AJ25" s="65"/>
      <c r="AK25" s="65" t="s">
        <v>277</v>
      </c>
      <c r="AL25" s="65" t="s">
        <v>278</v>
      </c>
      <c r="AM25" s="65" t="s">
        <v>300</v>
      </c>
      <c r="AN25" s="65" t="s">
        <v>294</v>
      </c>
      <c r="AO25" s="65" t="s">
        <v>287</v>
      </c>
      <c r="AQ25" s="65"/>
      <c r="AR25" s="65" t="s">
        <v>277</v>
      </c>
      <c r="AS25" s="65" t="s">
        <v>278</v>
      </c>
      <c r="AT25" s="65" t="s">
        <v>300</v>
      </c>
      <c r="AU25" s="65" t="s">
        <v>294</v>
      </c>
      <c r="AV25" s="65" t="s">
        <v>287</v>
      </c>
      <c r="AX25" s="65"/>
      <c r="AY25" s="65" t="s">
        <v>277</v>
      </c>
      <c r="AZ25" s="65" t="s">
        <v>278</v>
      </c>
      <c r="BA25" s="65" t="s">
        <v>300</v>
      </c>
      <c r="BB25" s="65" t="s">
        <v>294</v>
      </c>
      <c r="BC25" s="65" t="s">
        <v>287</v>
      </c>
      <c r="BE25" s="65"/>
      <c r="BF25" s="65" t="s">
        <v>277</v>
      </c>
      <c r="BG25" s="65" t="s">
        <v>278</v>
      </c>
      <c r="BH25" s="65" t="s">
        <v>300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66.575109999999995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1.6280384000000001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2.0107279999999998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19.161836999999998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0.53311025999999995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314.28827000000001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3.2234560999999999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7.3498279999999996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48.198338</v>
      </c>
    </row>
    <row r="33" spans="1:62" x14ac:dyDescent="0.3">
      <c r="A33" s="66" t="s">
        <v>316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318</v>
      </c>
      <c r="W34" s="67"/>
      <c r="X34" s="67"/>
      <c r="Y34" s="67"/>
      <c r="Z34" s="67"/>
      <c r="AA34" s="67"/>
      <c r="AC34" s="67" t="s">
        <v>336</v>
      </c>
      <c r="AD34" s="67"/>
      <c r="AE34" s="67"/>
      <c r="AF34" s="67"/>
      <c r="AG34" s="67"/>
      <c r="AH34" s="67"/>
      <c r="AJ34" s="67" t="s">
        <v>337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277</v>
      </c>
      <c r="C35" s="65" t="s">
        <v>278</v>
      </c>
      <c r="D35" s="65" t="s">
        <v>300</v>
      </c>
      <c r="E35" s="65" t="s">
        <v>294</v>
      </c>
      <c r="F35" s="65" t="s">
        <v>287</v>
      </c>
      <c r="H35" s="65"/>
      <c r="I35" s="65" t="s">
        <v>277</v>
      </c>
      <c r="J35" s="65" t="s">
        <v>278</v>
      </c>
      <c r="K35" s="65" t="s">
        <v>300</v>
      </c>
      <c r="L35" s="65" t="s">
        <v>294</v>
      </c>
      <c r="M35" s="65" t="s">
        <v>287</v>
      </c>
      <c r="O35" s="65"/>
      <c r="P35" s="65" t="s">
        <v>277</v>
      </c>
      <c r="Q35" s="65" t="s">
        <v>278</v>
      </c>
      <c r="R35" s="65" t="s">
        <v>300</v>
      </c>
      <c r="S35" s="64" t="s">
        <v>290</v>
      </c>
      <c r="T35" s="65" t="s">
        <v>287</v>
      </c>
      <c r="V35" s="65"/>
      <c r="W35" s="65" t="s">
        <v>277</v>
      </c>
      <c r="X35" s="65" t="s">
        <v>278</v>
      </c>
      <c r="Y35" s="65" t="s">
        <v>300</v>
      </c>
      <c r="Z35" s="65" t="s">
        <v>294</v>
      </c>
      <c r="AA35" s="65" t="s">
        <v>287</v>
      </c>
      <c r="AC35" s="65"/>
      <c r="AD35" s="65" t="s">
        <v>277</v>
      </c>
      <c r="AE35" s="65" t="s">
        <v>278</v>
      </c>
      <c r="AF35" s="65" t="s">
        <v>300</v>
      </c>
      <c r="AG35" s="65" t="s">
        <v>294</v>
      </c>
      <c r="AH35" s="65" t="s">
        <v>287</v>
      </c>
      <c r="AJ35" s="65"/>
      <c r="AK35" s="65" t="s">
        <v>277</v>
      </c>
      <c r="AL35" s="65" t="s">
        <v>278</v>
      </c>
      <c r="AM35" s="65" t="s">
        <v>300</v>
      </c>
      <c r="AN35" s="65" t="s">
        <v>294</v>
      </c>
      <c r="AO35" s="65" t="s">
        <v>287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516.42755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1410.2932000000001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6013.7173000000003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3608.5783999999999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6.8442869999999996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316.27730000000003</v>
      </c>
    </row>
    <row r="43" spans="1:62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291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305</v>
      </c>
      <c r="P44" s="67"/>
      <c r="Q44" s="67"/>
      <c r="R44" s="67"/>
      <c r="S44" s="67"/>
      <c r="T44" s="67"/>
      <c r="V44" s="67" t="s">
        <v>299</v>
      </c>
      <c r="W44" s="67"/>
      <c r="X44" s="67"/>
      <c r="Y44" s="67"/>
      <c r="Z44" s="67"/>
      <c r="AA44" s="67"/>
      <c r="AC44" s="67" t="s">
        <v>320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321</v>
      </c>
      <c r="AR44" s="67"/>
      <c r="AS44" s="67"/>
      <c r="AT44" s="67"/>
      <c r="AU44" s="67"/>
      <c r="AV44" s="67"/>
      <c r="AX44" s="67" t="s">
        <v>292</v>
      </c>
      <c r="AY44" s="67"/>
      <c r="AZ44" s="67"/>
      <c r="BA44" s="67"/>
      <c r="BB44" s="67"/>
      <c r="BC44" s="67"/>
      <c r="BE44" s="67" t="s">
        <v>322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277</v>
      </c>
      <c r="C45" s="65" t="s">
        <v>278</v>
      </c>
      <c r="D45" s="65" t="s">
        <v>300</v>
      </c>
      <c r="E45" s="65" t="s">
        <v>294</v>
      </c>
      <c r="F45" s="65" t="s">
        <v>287</v>
      </c>
      <c r="H45" s="65"/>
      <c r="I45" s="65" t="s">
        <v>277</v>
      </c>
      <c r="J45" s="65" t="s">
        <v>278</v>
      </c>
      <c r="K45" s="65" t="s">
        <v>300</v>
      </c>
      <c r="L45" s="65" t="s">
        <v>294</v>
      </c>
      <c r="M45" s="65" t="s">
        <v>287</v>
      </c>
      <c r="O45" s="65"/>
      <c r="P45" s="65" t="s">
        <v>277</v>
      </c>
      <c r="Q45" s="65" t="s">
        <v>278</v>
      </c>
      <c r="R45" s="65" t="s">
        <v>300</v>
      </c>
      <c r="S45" s="65" t="s">
        <v>294</v>
      </c>
      <c r="T45" s="65" t="s">
        <v>287</v>
      </c>
      <c r="V45" s="65"/>
      <c r="W45" s="65" t="s">
        <v>277</v>
      </c>
      <c r="X45" s="65" t="s">
        <v>278</v>
      </c>
      <c r="Y45" s="65" t="s">
        <v>300</v>
      </c>
      <c r="Z45" s="65" t="s">
        <v>294</v>
      </c>
      <c r="AA45" s="65" t="s">
        <v>287</v>
      </c>
      <c r="AC45" s="65"/>
      <c r="AD45" s="65" t="s">
        <v>277</v>
      </c>
      <c r="AE45" s="65" t="s">
        <v>278</v>
      </c>
      <c r="AF45" s="65" t="s">
        <v>300</v>
      </c>
      <c r="AG45" s="65" t="s">
        <v>294</v>
      </c>
      <c r="AH45" s="65" t="s">
        <v>287</v>
      </c>
      <c r="AJ45" s="65"/>
      <c r="AK45" s="65" t="s">
        <v>277</v>
      </c>
      <c r="AL45" s="65" t="s">
        <v>278</v>
      </c>
      <c r="AM45" s="65" t="s">
        <v>300</v>
      </c>
      <c r="AN45" s="65" t="s">
        <v>294</v>
      </c>
      <c r="AO45" s="65" t="s">
        <v>287</v>
      </c>
      <c r="AQ45" s="65"/>
      <c r="AR45" s="65" t="s">
        <v>277</v>
      </c>
      <c r="AS45" s="65" t="s">
        <v>278</v>
      </c>
      <c r="AT45" s="65" t="s">
        <v>300</v>
      </c>
      <c r="AU45" s="65" t="s">
        <v>294</v>
      </c>
      <c r="AV45" s="65" t="s">
        <v>287</v>
      </c>
      <c r="AX45" s="65"/>
      <c r="AY45" s="65" t="s">
        <v>277</v>
      </c>
      <c r="AZ45" s="65" t="s">
        <v>278</v>
      </c>
      <c r="BA45" s="65" t="s">
        <v>300</v>
      </c>
      <c r="BB45" s="65" t="s">
        <v>294</v>
      </c>
      <c r="BC45" s="65" t="s">
        <v>287</v>
      </c>
      <c r="BE45" s="65"/>
      <c r="BF45" s="65" t="s">
        <v>277</v>
      </c>
      <c r="BG45" s="65" t="s">
        <v>278</v>
      </c>
      <c r="BH45" s="65" t="s">
        <v>300</v>
      </c>
      <c r="BI45" s="65" t="s">
        <v>294</v>
      </c>
      <c r="BJ45" s="65" t="s">
        <v>287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12.02407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11.653434000000001</v>
      </c>
      <c r="O46" s="65" t="s">
        <v>338</v>
      </c>
      <c r="P46" s="65">
        <v>650</v>
      </c>
      <c r="Q46" s="65">
        <v>850</v>
      </c>
      <c r="R46" s="65">
        <v>0</v>
      </c>
      <c r="S46" s="65">
        <v>10000</v>
      </c>
      <c r="T46" s="65">
        <v>639.42359999999996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1.1604891000000001E-2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3.7551160000000001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115.58246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94.248350000000002</v>
      </c>
      <c r="AX46" s="65" t="s">
        <v>307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17" sqref="E17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340</v>
      </c>
      <c r="B2" s="61" t="s">
        <v>341</v>
      </c>
      <c r="C2" s="61" t="s">
        <v>284</v>
      </c>
      <c r="D2" s="61">
        <v>56</v>
      </c>
      <c r="E2" s="61">
        <v>2502.19384765625</v>
      </c>
      <c r="F2" s="61">
        <v>256.8502197265625</v>
      </c>
      <c r="G2" s="61">
        <v>58.260337829589844</v>
      </c>
      <c r="H2" s="61">
        <v>19.890392303466797</v>
      </c>
      <c r="I2" s="61">
        <v>38.369945526123047</v>
      </c>
      <c r="J2" s="61">
        <v>92.649635314941406</v>
      </c>
      <c r="K2" s="61">
        <v>33.97198486328125</v>
      </c>
      <c r="L2" s="61">
        <v>58.677654266357422</v>
      </c>
      <c r="M2" s="61">
        <v>22.904190063476563</v>
      </c>
      <c r="N2" s="61">
        <v>3.6292026042938232</v>
      </c>
      <c r="O2" s="61">
        <v>12.84406566619873</v>
      </c>
      <c r="P2" s="61">
        <v>52.980201721191406</v>
      </c>
      <c r="Q2" s="61">
        <v>34.101181030273438</v>
      </c>
      <c r="R2" s="61">
        <v>8.1118240356445313</v>
      </c>
      <c r="S2" s="61">
        <v>7.3781566619873047</v>
      </c>
      <c r="T2" s="61">
        <v>0.37124398350715637</v>
      </c>
      <c r="U2" s="61">
        <v>1.8805645704269409</v>
      </c>
      <c r="V2" s="61">
        <v>8.309568464756012E-2</v>
      </c>
      <c r="W2" s="61">
        <v>1554.59521484375</v>
      </c>
      <c r="X2" s="61">
        <v>29.119338989257813</v>
      </c>
      <c r="Y2" s="61">
        <v>411.12615966796875</v>
      </c>
      <c r="Z2" s="61">
        <v>724.13885498046875</v>
      </c>
      <c r="AA2" s="61">
        <v>98.111984252929688</v>
      </c>
      <c r="AB2" s="61">
        <v>3756.164306640625</v>
      </c>
      <c r="AC2" s="61">
        <v>2.0215566158294678</v>
      </c>
      <c r="AD2" s="61">
        <v>2.4127585347741842E-3</v>
      </c>
      <c r="AE2" s="61">
        <v>1.8779309988021851</v>
      </c>
      <c r="AF2" s="61">
        <v>13.842035293579102</v>
      </c>
      <c r="AG2" s="61">
        <v>5.7600808143615723</v>
      </c>
      <c r="AH2" s="61">
        <v>4.92767333984375</v>
      </c>
      <c r="AI2" s="61">
        <v>0.15708847343921661</v>
      </c>
      <c r="AJ2" s="61">
        <v>6.497492790222168</v>
      </c>
      <c r="AK2" s="61">
        <v>2.2299938201904297</v>
      </c>
      <c r="AL2" s="61">
        <v>0.11245125532150269</v>
      </c>
      <c r="AM2" s="61">
        <v>7.481095939874649E-2</v>
      </c>
      <c r="AN2" s="61">
        <v>2.7395233511924744E-2</v>
      </c>
      <c r="AO2" s="61">
        <v>1.265780720859766E-2</v>
      </c>
      <c r="AP2" s="61">
        <v>265.86831665039063</v>
      </c>
      <c r="AQ2" s="61">
        <v>242.69764709472656</v>
      </c>
      <c r="AR2" s="61">
        <v>4.7863926887512207</v>
      </c>
      <c r="AS2" s="61">
        <v>66.575111389160156</v>
      </c>
      <c r="AT2" s="61">
        <v>1.6280384063720703</v>
      </c>
      <c r="AU2" s="61">
        <v>2.0107278823852539</v>
      </c>
      <c r="AV2" s="61">
        <v>19.161836624145508</v>
      </c>
      <c r="AW2" s="61">
        <v>16.351045608520508</v>
      </c>
      <c r="AX2" s="61">
        <v>1.1717548370361328</v>
      </c>
      <c r="AY2" s="61">
        <v>5.9183745384216309</v>
      </c>
      <c r="AZ2" s="61">
        <v>0.53311026096343994</v>
      </c>
      <c r="BA2" s="61">
        <v>314.28826904296875</v>
      </c>
      <c r="BB2" s="61">
        <v>244.90663146972656</v>
      </c>
      <c r="BC2" s="61">
        <v>5.507567897439003E-3</v>
      </c>
      <c r="BD2" s="61">
        <v>3.2234561443328857</v>
      </c>
      <c r="BE2" s="61">
        <v>7.349827766418457</v>
      </c>
      <c r="BF2" s="61">
        <v>48.198337554931641</v>
      </c>
      <c r="BG2" s="61">
        <v>0.30722561478614807</v>
      </c>
      <c r="BH2" s="61">
        <v>516.42755126953125</v>
      </c>
      <c r="BI2" s="61">
        <v>367.486328125</v>
      </c>
      <c r="BJ2" s="61">
        <v>148.94120788574219</v>
      </c>
      <c r="BK2" s="61">
        <v>1410.293212890625</v>
      </c>
      <c r="BL2" s="61">
        <v>6013.71728515625</v>
      </c>
      <c r="BM2" s="61">
        <v>6.8442869186401367</v>
      </c>
      <c r="BN2" s="61">
        <v>3608.578369140625</v>
      </c>
      <c r="BO2" s="61">
        <v>316.27731323242188</v>
      </c>
      <c r="BP2" s="61">
        <v>12.024069786071777</v>
      </c>
      <c r="BQ2" s="61">
        <v>6.2019224166870117</v>
      </c>
      <c r="BR2" s="61">
        <v>5.8221478462219238</v>
      </c>
      <c r="BS2" s="61">
        <v>11.653433799743652</v>
      </c>
      <c r="BT2" s="61">
        <v>639.423583984375</v>
      </c>
      <c r="BU2" s="61">
        <v>1.1604891158640385E-2</v>
      </c>
      <c r="BV2" s="61">
        <v>3.7551159858703613</v>
      </c>
      <c r="BW2" s="61">
        <v>115.58245849609375</v>
      </c>
      <c r="BX2" s="61">
        <v>94.24835205078125</v>
      </c>
      <c r="BY2" s="61">
        <v>0</v>
      </c>
      <c r="BZ2" s="61">
        <v>71.09027099609375</v>
      </c>
      <c r="CA2" s="61">
        <v>255.84197998046875</v>
      </c>
      <c r="CB2" s="61">
        <v>44.060577392578125</v>
      </c>
      <c r="CC2" s="61">
        <v>17.135671615600586</v>
      </c>
      <c r="CD2" s="61">
        <v>14.520449638366699</v>
      </c>
      <c r="CE2" s="61">
        <v>12.196138381958008</v>
      </c>
      <c r="CF2" s="61">
        <v>10.731154441833496</v>
      </c>
      <c r="CG2" s="61">
        <v>1.8557082414627075</v>
      </c>
      <c r="CH2" s="61">
        <v>10.338019371032715</v>
      </c>
      <c r="CI2" s="61">
        <v>7.1726851165294647E-3</v>
      </c>
      <c r="CJ2" s="61">
        <v>3.4979045391082764E-2</v>
      </c>
      <c r="CK2" s="61">
        <v>0.36834636330604553</v>
      </c>
      <c r="CL2" s="61">
        <v>0.28863528370857239</v>
      </c>
      <c r="CM2" s="61">
        <v>8.8311993749812245E-5</v>
      </c>
      <c r="CN2" s="61">
        <v>2.0404400825500488</v>
      </c>
      <c r="CO2" s="61">
        <v>1.319702947512269E-3</v>
      </c>
      <c r="CP2" s="61">
        <v>1.3336933851242065</v>
      </c>
      <c r="CQ2" s="61">
        <v>1.5449956990778446E-2</v>
      </c>
      <c r="CR2" s="61">
        <v>9.2514799907803535E-3</v>
      </c>
      <c r="CS2" s="61">
        <v>8.4573402404785156</v>
      </c>
      <c r="CT2" s="61">
        <v>0.53006815910339355</v>
      </c>
      <c r="CU2" s="61">
        <v>7.3904700577259064E-2</v>
      </c>
      <c r="CV2" s="61">
        <v>3.5208370536565781E-4</v>
      </c>
      <c r="CW2" s="61">
        <v>4.2654180526733398</v>
      </c>
      <c r="CX2" s="61">
        <v>13.09697151184082</v>
      </c>
      <c r="CY2" s="61">
        <v>0.66573864221572876</v>
      </c>
      <c r="CZ2" s="61">
        <v>9.6025304794311523</v>
      </c>
      <c r="DA2" s="61">
        <v>1.1290570497512817</v>
      </c>
      <c r="DB2" s="61">
        <v>0.57344532012939453</v>
      </c>
      <c r="DC2" s="61">
        <v>2.5409999437897568E-8</v>
      </c>
      <c r="DD2" s="61">
        <v>8.4940314292907715E-2</v>
      </c>
      <c r="DE2" s="61">
        <v>0.19697637856006622</v>
      </c>
      <c r="DF2" s="61">
        <v>7.3013991117477417E-2</v>
      </c>
      <c r="DG2" s="61">
        <v>1.8390772864222527E-2</v>
      </c>
      <c r="DH2" s="61">
        <v>2.2121384739875793E-2</v>
      </c>
      <c r="DI2" s="61">
        <v>1.6170000449733379E-8</v>
      </c>
      <c r="DJ2" s="61">
        <v>6.6143900156021118E-2</v>
      </c>
      <c r="DK2" s="61">
        <v>0.24195699393749237</v>
      </c>
      <c r="DL2" s="61">
        <v>5.9789973311126232E-3</v>
      </c>
      <c r="DM2" s="61">
        <v>4.7950111329555511E-2</v>
      </c>
      <c r="DN2" s="61">
        <v>7.8583993017673492E-3</v>
      </c>
      <c r="DO2" s="61">
        <v>2.3650869261473417E-3</v>
      </c>
      <c r="DP2" s="61">
        <v>2.0506555214524269E-2</v>
      </c>
      <c r="DQ2" s="61">
        <v>7.6229994760979025E-8</v>
      </c>
      <c r="DR2" s="61">
        <v>0.44578194618225098</v>
      </c>
      <c r="DS2" s="61">
        <v>9.0877346694469452E-2</v>
      </c>
      <c r="DT2" s="61">
        <v>2.6993846520781517E-2</v>
      </c>
      <c r="DU2" s="61">
        <v>6.4891781657934189E-3</v>
      </c>
      <c r="DV2" s="61">
        <v>0.20455767214298248</v>
      </c>
      <c r="DW2" s="61">
        <v>5.8291837573051453E-2</v>
      </c>
      <c r="DX2" s="61">
        <v>8.4739036858081818E-2</v>
      </c>
      <c r="DY2" s="61">
        <v>6.1206191778182983E-2</v>
      </c>
      <c r="DZ2" s="61">
        <v>55600.76171875</v>
      </c>
      <c r="EA2" s="61">
        <v>25651.806640625</v>
      </c>
      <c r="EB2" s="61">
        <v>29948.95703125</v>
      </c>
      <c r="EC2" s="61">
        <v>2612.102783203125</v>
      </c>
      <c r="ED2" s="61">
        <v>4591.18994140625</v>
      </c>
      <c r="EE2" s="61">
        <v>3240.205322265625</v>
      </c>
      <c r="EF2" s="61">
        <v>1136.9129638671875</v>
      </c>
      <c r="EG2" s="61">
        <v>2667.90234375</v>
      </c>
      <c r="EH2" s="61">
        <v>2248.623779296875</v>
      </c>
      <c r="EI2" s="61">
        <v>514.8199462890625</v>
      </c>
      <c r="EJ2" s="61">
        <v>3202.88818359375</v>
      </c>
      <c r="EK2" s="61">
        <v>1713.4017333984375</v>
      </c>
      <c r="EL2" s="61">
        <v>3723.759033203125</v>
      </c>
      <c r="EM2" s="61">
        <v>1783.93994140625</v>
      </c>
      <c r="EN2" s="61">
        <v>670.4412841796875</v>
      </c>
      <c r="EO2" s="61">
        <v>3360.97705078125</v>
      </c>
      <c r="EP2" s="61">
        <v>5519.06982421875</v>
      </c>
      <c r="EQ2" s="61">
        <v>9789.43359375</v>
      </c>
      <c r="ER2" s="61">
        <v>2471.85791015625</v>
      </c>
      <c r="ES2" s="61">
        <v>3700.55517578125</v>
      </c>
      <c r="ET2" s="61">
        <v>2455.69580078125</v>
      </c>
      <c r="EU2" s="61">
        <v>196.98532104492188</v>
      </c>
      <c r="EV2" s="61">
        <v>1807.354248046875</v>
      </c>
      <c r="EW2" s="61">
        <v>4966.662109375</v>
      </c>
      <c r="EX2" s="61">
        <v>10406.181640625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314.28826904296875</v>
      </c>
      <c r="B6">
        <f>BB2</f>
        <v>244.90663146972656</v>
      </c>
      <c r="C6">
        <f>BC2</f>
        <v>5.507567897439003E-3</v>
      </c>
      <c r="D6">
        <f>BD2</f>
        <v>3.2234561443328857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2" sqref="J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24577</v>
      </c>
      <c r="C2" s="56">
        <f ca="1">YEAR(TODAY())-YEAR(B2)+IF(TODAY()&gt;=DATE(YEAR(TODAY()),MONTH(B2),DAY(B2)),0,-1)</f>
        <v>56</v>
      </c>
      <c r="E2" s="52">
        <v>168.9</v>
      </c>
      <c r="F2" s="53" t="s">
        <v>39</v>
      </c>
      <c r="G2" s="52">
        <v>69.400000000000006</v>
      </c>
      <c r="H2" s="51" t="s">
        <v>41</v>
      </c>
      <c r="I2" s="72">
        <f>ROUND(G3/E3^2,1)</f>
        <v>24.3</v>
      </c>
    </row>
    <row r="3" spans="1:9" x14ac:dyDescent="0.3">
      <c r="E3" s="51">
        <f>E2/100</f>
        <v>1.6890000000000001</v>
      </c>
      <c r="F3" s="51" t="s">
        <v>40</v>
      </c>
      <c r="G3" s="51">
        <f>G2</f>
        <v>69.400000000000006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박천석, ID : H2300065)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21일 09:54:44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45274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168.9</v>
      </c>
      <c r="L12" s="124"/>
      <c r="M12" s="117">
        <f>'개인정보 및 신체계측 입력'!G2</f>
        <v>69.400000000000006</v>
      </c>
      <c r="N12" s="118"/>
      <c r="O12" s="113" t="s">
        <v>271</v>
      </c>
      <c r="P12" s="107"/>
      <c r="Q12" s="90">
        <f>'개인정보 및 신체계측 입력'!I2</f>
        <v>24.3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박천석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62.991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14.288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22.722000000000001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3.5</v>
      </c>
      <c r="L71" s="36" t="s">
        <v>53</v>
      </c>
      <c r="M71" s="36">
        <f>ROUND('DRIs DATA'!K8,1)</f>
        <v>0.6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96.55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115.35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66.58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35.54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64.55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400.91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120.24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2023-12-21T01:36:09Z</dcterms:modified>
</cp:coreProperties>
</file>