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<sst xmlns="http://schemas.openxmlformats.org/spreadsheetml/2006/main" count="692" uniqueCount="341">
  <si>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</si>
  <si>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</si>
  <si>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</si>
  <si>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</si>
  <si>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</si>
  <si>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</si>
  <si>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</si>
  <si>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</si>
  <si>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</si>
  <si>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</si>
  <si>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</si>
  <si>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</si>
  <si>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</si>
  <si>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</si>
  <si>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</si>
  <si>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</si>
  <si>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</si>
  <si>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</si>
  <si>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</si>
  <si>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</si>
  <si>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</si>
  <si>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</si>
  <si>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</si>
  <si>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</si>
  <si>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</si>
  <si>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</si>
  <si>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</si>
  <si>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</si>
  <si>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</si>
  <si>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</si>
  <si>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</si>
  <si>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</si>
  <si>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</si>
  <si>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</si>
  <si>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</si>
  <si>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</si>
  <si>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</si>
  <si>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</si>
  <si>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</si>
  <si>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</si>
  <si>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</si>
  <si>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</si>
  <si>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</si>
  <si>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</si>
  <si>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</si>
  <si>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</si>
  <si>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</si>
  <si>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</si>
  <si>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</si>
  <si>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</si>
  <si>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</si>
  <si>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</si>
  <si>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</si>
  <si>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</si>
  <si>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</si>
  <si>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</si>
  <si>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</si>
  <si>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</si>
  <si>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</si>
  <si>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</si>
  <si>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</si>
  <si>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</si>
  <si>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</si>
  <si>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</si>
  <si>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</si>
  <si>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</si>
  <si>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</si>
  <si>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</si>
  <si>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</si>
  <si>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</si>
  <si>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</si>
  <si>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</si>
  <si>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</si>
  <si>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</si>
  <si>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</si>
  <si>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</si>
  <si>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</si>
  <si>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</si>
  <si>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</si>
  <si>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</si>
  <si>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</si>
  <si>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</si>
  <si>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</si>
  <si>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</si>
  <si>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</si>
  <si>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</si>
  <si>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</si>
  <si>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</si>
  <si>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</si>
  <si>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</si>
  <si>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</si>
  <si>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</si>
  <si>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</si>
  <si>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</si>
  <si>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</si>
  <si>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</si>
  <si>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</si>
  <si>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</si>
  <si>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</si>
  <si>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</si>
  <si>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</si>
  <si>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</si>
  <si>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</si>
  <si>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</si>
  <si>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</si>
  <si>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</si>
  <si>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</si>
  <si>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</si>
  <si>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</si>
  <si>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</si>
  <si>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</si>
  <si>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</si>
  <si>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</si>
  <si>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</si>
  <si>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</si>
  <si>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</si>
  <si>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</si>
  <si>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</si>
  <si>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</si>
  <si>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</si>
  <si>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</si>
  <si>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</si>
  <si>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</si>
  <si>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</si>
  <si>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</si>
  <si>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</si>
  <si>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</si>
  <si>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</si>
  <si>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</si>
  <si>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</si>
  <si>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</si>
  <si>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</si>
  <si>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</si>
  <si>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</si>
  <si>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</si>
  <si>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</si>
  <si>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</si>
  <si>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</si>
  <si>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</si>
  <si>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</si>
  <si>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</si>
  <si>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</si>
  <si>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</si>
  <si>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</si>
  <si>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</si>
  <si>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</si>
  <si>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</si>
  <si>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</si>
  <si>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</si>
  <si>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</si>
  <si>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</si>
  <si>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</si>
  <si>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</si>
  <si>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</si>
  <si>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</si>
  <si>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</si>
  <si>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</si>
  <si>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</si>
  <si>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</si>
  <si>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</si>
  <si>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</si>
  <si>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</si>
  <si>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</si>
  <si>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</si>
  <si>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</si>
  <si>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</si>
  <si>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</si>
  <si>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</si>
  <si>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</si>
  <si>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</si>
  <si>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</si>
  <si>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</si>
  <si>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</si>
  <si>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</si>
  <si>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</si>
  <si>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</si>
  <si>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</si>
  <si>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</si>
  <si>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</si>
  <si>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</si>
  <si>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</si>
  <si>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</si>
  <si>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</si>
  <si>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</si>
  <si>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</si>
  <si>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</si>
  <si>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</si>
  <si>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</si>
  <si>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</si>
  <si>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</si>
  <si>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</si>
  <si>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</si>
  <si>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</si>
  <si>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</si>
  <si>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</si>
  <si>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</si>
  <si>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</si>
  <si>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</si>
  <si>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</si>
  <si>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</si>
  <si>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</si>
  <si>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</si>
  <si>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</si>
  <si>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</si>
  <si>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</si>
  <si>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</si>
  <si>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</si>
  <si>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</si>
  <si>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</si>
  <si>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</si>
  <si>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</si>
  <si>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</si>
  <si>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</si>
  <si>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</si>
  <si>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</si>
  <si>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</si>
  <si>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</si>
  <si>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</si>
  <si>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</si>
  <si>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</si>
  <si>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</si>
  <si>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</si>
  <si>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</si>
  <si>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</si>
  <si>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</si>
  <si>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</si>
  <si>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</si>
  <si>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</si>
  <si>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</si>
  <si>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</si>
  <si>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</si>
  <si>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</si>
  <si>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</si>
  <si>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</si>
  <si>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</si>
  <si>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</si>
  <si>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</si>
  <si>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</si>
  <si>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</si>
  <si>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</si>
  <si>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</si>
  <si>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</si>
  <si>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</si>
  <si>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</si>
  <si>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</si>
  <si>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</si>
  <si>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</si>
  <si>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</si>
  <si>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</si>
  <si>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</si>
  <si>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</si>
  <si>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</si>
  <si>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</si>
  <si>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</si>
  <si>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</si>
  <si>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</si>
  <si>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</si>
  <si>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</si>
  <si>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</si>
  <si>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</si>
  <si>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</si>
  <si>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</si>
  <si>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</si>
  <si>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</si>
  <si>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</si>
  <si>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</si>
  <si>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</si>
  <si>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</si>
  <si>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</si>
  <si>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</si>
  <si>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</si>
  <si>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</si>
  <si>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</si>
  <si>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</si>
  <si>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</si>
  <si>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</si>
  <si>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</si>
  <si>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조문철, ID : H2500001)</t>
  </si>
  <si>
    <t>출력시각</t>
    <phoneticPr fontId="1" type="noConversion"/>
  </si>
  <si>
    <t>2020년 01월 29일 13:58:33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</si>
  <si>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</si>
  <si>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</si>
  <si>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</si>
  <si>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</si>
  <si>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</si>
  <si>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</si>
  <si>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</si>
  <si>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</si>
  <si>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</si>
  <si>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</si>
  <si>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</si>
  <si>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</si>
  <si>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</si>
  <si>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</si>
  <si>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</si>
  <si>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</si>
  <si>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</si>
  <si>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</si>
  <si>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</si>
  <si>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</si>
  <si>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</si>
  <si>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</si>
  <si>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</si>
  <si>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</si>
  <si>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</si>
  <si>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</si>
  <si>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</si>
  <si>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</si>
  <si>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</si>
  <si>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</si>
  <si>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</si>
  <si>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</si>
  <si>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</si>
  <si>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</si>
  <si>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</si>
  <si>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</si>
  <si>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</si>
  <si>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</si>
  <si>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</si>
  <si>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</si>
  <si>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</si>
  <si>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</si>
  <si>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</si>
  <si>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</si>
  <si>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</si>
  <si>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</si>
  <si>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</si>
  <si>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</si>
  <si>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</si>
  <si>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</si>
  <si>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</si>
  <si>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</si>
  <si>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</si>
  <si>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</si>
  <si>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</si>
  <si>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</si>
  <si>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</si>
  <si>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</si>
  <si>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H2500001</t>
  </si>
  <si>
    <t>조문철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</si>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</sst>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122.80981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519296"/>
        <c:axId val="162533376"/>
      </c:barChart>
      <c:catAx>
        <c:axId val="1625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33376"/>
        <c:crosses val="autoZero"/>
        <c:auto val="1"/>
        <c:lblAlgn val="ctr"/>
        <c:lblOffset val="100"/>
        <c:noMultiLvlLbl val="0"/>
      </c:catAx>
      <c:valAx>
        <c:axId val="16253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4.1593939999999998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392320"/>
        <c:axId val="164394112"/>
      </c:barChart>
      <c:catAx>
        <c:axId val="16439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394112"/>
        <c:crosses val="autoZero"/>
        <c:auto val="1"/>
        <c:lblAlgn val="ctr"/>
        <c:lblOffset val="100"/>
        <c:noMultiLvlLbl val="0"/>
      </c:catAx>
      <c:valAx>
        <c:axId val="1643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3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4.3734460000000004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411648"/>
        <c:axId val="164421632"/>
      </c:barChart>
      <c:catAx>
        <c:axId val="1644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21632"/>
        <c:crosses val="autoZero"/>
        <c:auto val="1"/>
        <c:lblAlgn val="ctr"/>
        <c:lblOffset val="100"/>
        <c:noMultiLvlLbl val="0"/>
      </c:catAx>
      <c:valAx>
        <c:axId val="16442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4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2400.5140000000001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476032"/>
        <c:axId val="164477568"/>
      </c:barChart>
      <c:catAx>
        <c:axId val="16447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77568"/>
        <c:crosses val="autoZero"/>
        <c:auto val="1"/>
        <c:lblAlgn val="ctr"/>
        <c:lblOffset val="100"/>
        <c:noMultiLvlLbl val="0"/>
      </c:catAx>
      <c:valAx>
        <c:axId val="16447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4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6509.6367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585472"/>
        <c:axId val="164587008"/>
      </c:barChart>
      <c:catAx>
        <c:axId val="1645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587008"/>
        <c:crosses val="autoZero"/>
        <c:auto val="1"/>
        <c:lblAlgn val="ctr"/>
        <c:lblOffset val="100"/>
        <c:noMultiLvlLbl val="0"/>
      </c:catAx>
      <c:valAx>
        <c:axId val="164587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58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152.37056000000001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629888"/>
        <c:axId val="164639872"/>
      </c:barChart>
      <c:catAx>
        <c:axId val="1646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639872"/>
        <c:crosses val="autoZero"/>
        <c:auto val="1"/>
        <c:lblAlgn val="ctr"/>
        <c:lblOffset val="100"/>
        <c:noMultiLvlLbl val="0"/>
      </c:catAx>
      <c:valAx>
        <c:axId val="16463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6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262.87238000000002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658176"/>
        <c:axId val="164668160"/>
      </c:barChart>
      <c:catAx>
        <c:axId val="16465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668160"/>
        <c:crosses val="autoZero"/>
        <c:auto val="1"/>
        <c:lblAlgn val="ctr"/>
        <c:lblOffset val="100"/>
        <c:noMultiLvlLbl val="0"/>
      </c:catAx>
      <c:valAx>
        <c:axId val="16466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6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23.540558000000001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031296"/>
        <c:axId val="165033088"/>
      </c:barChart>
      <c:catAx>
        <c:axId val="1650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033088"/>
        <c:crosses val="autoZero"/>
        <c:auto val="1"/>
        <c:lblAlgn val="ctr"/>
        <c:lblOffset val="100"/>
        <c:noMultiLvlLbl val="0"/>
      </c:catAx>
      <c:valAx>
        <c:axId val="165033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0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4282.9643999999998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063680"/>
        <c:axId val="165069568"/>
      </c:barChart>
      <c:catAx>
        <c:axId val="16506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069568"/>
        <c:crosses val="autoZero"/>
        <c:auto val="1"/>
        <c:lblAlgn val="ctr"/>
        <c:lblOffset val="100"/>
        <c:noMultiLvlLbl val="0"/>
      </c:catAx>
      <c:valAx>
        <c:axId val="165069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0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0.55054544999999999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916800"/>
        <c:axId val="141922688"/>
      </c:barChart>
      <c:catAx>
        <c:axId val="14191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922688"/>
        <c:crosses val="autoZero"/>
        <c:auto val="1"/>
        <c:lblAlgn val="ctr"/>
        <c:lblOffset val="100"/>
        <c:noMultiLvlLbl val="0"/>
      </c:catAx>
      <c:valAx>
        <c:axId val="14192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9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167040"/>
        <c:axId val="162189312"/>
      </c:barChart>
      <c:catAx>
        <c:axId val="1621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189312"/>
        <c:crosses val="autoZero"/>
        <c:auto val="1"/>
        <c:lblAlgn val="ctr"/>
        <c:lblOffset val="100"/>
        <c:noMultiLvlLbl val="0"/>
      </c:catAx>
      <c:valAx>
        <c:axId val="16218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1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58.201115000000001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571392"/>
        <c:axId val="162572928"/>
      </c:barChart>
      <c:catAx>
        <c:axId val="16257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72928"/>
        <c:crosses val="autoZero"/>
        <c:auto val="1"/>
        <c:lblAlgn val="ctr"/>
        <c:lblOffset val="100"/>
        <c:noMultiLvlLbl val="0"/>
      </c:catAx>
      <c:valAx>
        <c:axId val="16257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146.95221000000001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849536"/>
        <c:axId val="164851072"/>
      </c:barChart>
      <c:catAx>
        <c:axId val="1648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851072"/>
        <c:crosses val="autoZero"/>
        <c:auto val="1"/>
        <c:lblAlgn val="ctr"/>
        <c:lblOffset val="100"/>
        <c:noMultiLvlLbl val="0"/>
      </c:catAx>
      <c:valAx>
        <c:axId val="16485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8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166.42045999999999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874112"/>
        <c:axId val="164875648"/>
      </c:barChart>
      <c:catAx>
        <c:axId val="16487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875648"/>
        <c:crosses val="autoZero"/>
        <c:auto val="1"/>
        <c:lblAlgn val="ctr"/>
        <c:lblOffset val="100"/>
        <c:noMultiLvlLbl val="0"/>
      </c:catAx>
      <c:valAx>
        <c:axId val="16487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8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6.109</c:v>
                </c:pt>
                <c:pt idx="1">
                  <c:v>6.524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4983552"/>
        <c:axId val="164985088"/>
      </c:barChart>
      <c:catAx>
        <c:axId val="16498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985088"/>
        <c:crosses val="autoZero"/>
        <c:auto val="1"/>
        <c:lblAlgn val="ctr"/>
        <c:lblOffset val="100"/>
        <c:noMultiLvlLbl val="0"/>
      </c:catAx>
      <c:valAx>
        <c:axId val="16498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98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9.8495190000000008</c:v>
                </c:pt>
                <c:pt idx="1">
                  <c:v>12.547406000000001</c:v>
                </c:pt>
                <c:pt idx="2">
                  <c:v>15.897109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1227.9223999999999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445632"/>
        <c:axId val="165447168"/>
      </c:barChart>
      <c:catAx>
        <c:axId val="16544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447168"/>
        <c:crosses val="autoZero"/>
        <c:auto val="1"/>
        <c:lblAlgn val="ctr"/>
        <c:lblOffset val="100"/>
        <c:noMultiLvlLbl val="0"/>
      </c:catAx>
      <c:valAx>
        <c:axId val="165447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36.991881999999997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547392"/>
        <c:axId val="165553280"/>
      </c:barChart>
      <c:catAx>
        <c:axId val="16554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553280"/>
        <c:crosses val="autoZero"/>
        <c:auto val="1"/>
        <c:lblAlgn val="ctr"/>
        <c:lblOffset val="100"/>
        <c:noMultiLvlLbl val="0"/>
      </c:catAx>
      <c:valAx>
        <c:axId val="1655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5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83.549000000000007</c:v>
                </c:pt>
                <c:pt idx="1">
                  <c:v>4.7720000000000002</c:v>
                </c:pt>
                <c:pt idx="2">
                  <c:v>11.679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5597568"/>
        <c:axId val="165599872"/>
      </c:barChart>
      <c:catAx>
        <c:axId val="16559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599872"/>
        <c:crosses val="autoZero"/>
        <c:auto val="1"/>
        <c:lblAlgn val="ctr"/>
        <c:lblOffset val="100"/>
        <c:noMultiLvlLbl val="0"/>
      </c:catAx>
      <c:valAx>
        <c:axId val="16559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59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4493.8580000000002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50464"/>
        <c:axId val="166756352"/>
      </c:barChart>
      <c:catAx>
        <c:axId val="16675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56352"/>
        <c:crosses val="autoZero"/>
        <c:auto val="1"/>
        <c:lblAlgn val="ctr"/>
        <c:lblOffset val="100"/>
        <c:noMultiLvlLbl val="0"/>
      </c:catAx>
      <c:valAx>
        <c:axId val="16675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390.47872999999998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82848"/>
        <c:axId val="166784384"/>
      </c:barChart>
      <c:catAx>
        <c:axId val="1667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84384"/>
        <c:crosses val="autoZero"/>
        <c:auto val="1"/>
        <c:lblAlgn val="ctr"/>
        <c:lblOffset val="100"/>
        <c:noMultiLvlLbl val="0"/>
      </c:catAx>
      <c:valAx>
        <c:axId val="166784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908.62305000000003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258752"/>
        <c:axId val="165260288"/>
      </c:barChart>
      <c:catAx>
        <c:axId val="1652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260288"/>
        <c:crosses val="autoZero"/>
        <c:auto val="1"/>
        <c:lblAlgn val="ctr"/>
        <c:lblOffset val="100"/>
        <c:noMultiLvlLbl val="0"/>
      </c:catAx>
      <c:valAx>
        <c:axId val="16526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2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1.7783424999999999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594816"/>
        <c:axId val="162596352"/>
      </c:barChart>
      <c:catAx>
        <c:axId val="16259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96352"/>
        <c:crosses val="autoZero"/>
        <c:auto val="1"/>
        <c:lblAlgn val="ctr"/>
        <c:lblOffset val="100"/>
        <c:noMultiLvlLbl val="0"/>
      </c:catAx>
      <c:valAx>
        <c:axId val="16259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12352.592000000001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094528"/>
        <c:axId val="165096064"/>
      </c:barChart>
      <c:catAx>
        <c:axId val="1650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096064"/>
        <c:crosses val="autoZero"/>
        <c:auto val="1"/>
        <c:lblAlgn val="ctr"/>
        <c:lblOffset val="100"/>
        <c:noMultiLvlLbl val="0"/>
      </c:catAx>
      <c:valAx>
        <c:axId val="16509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0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29.346761999999998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135104"/>
        <c:axId val="165136640"/>
      </c:barChart>
      <c:catAx>
        <c:axId val="16513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136640"/>
        <c:crosses val="autoZero"/>
        <c:auto val="1"/>
        <c:lblAlgn val="ctr"/>
        <c:lblOffset val="100"/>
        <c:noMultiLvlLbl val="0"/>
      </c:catAx>
      <c:valAx>
        <c:axId val="16513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1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3.4328976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100800"/>
        <c:axId val="167102336"/>
      </c:barChart>
      <c:catAx>
        <c:axId val="1671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102336"/>
        <c:crosses val="autoZero"/>
        <c:auto val="1"/>
        <c:lblAlgn val="ctr"/>
        <c:lblOffset val="100"/>
        <c:noMultiLvlLbl val="0"/>
      </c:catAx>
      <c:valAx>
        <c:axId val="16710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1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742.08079999999995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46656"/>
        <c:axId val="162652544"/>
      </c:barChart>
      <c:catAx>
        <c:axId val="1626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52544"/>
        <c:crosses val="autoZero"/>
        <c:auto val="1"/>
        <c:lblAlgn val="ctr"/>
        <c:lblOffset val="100"/>
        <c:noMultiLvlLbl val="0"/>
      </c:catAx>
      <c:valAx>
        <c:axId val="16265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2.4573611999999998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919360"/>
        <c:axId val="163920896"/>
      </c:barChart>
      <c:catAx>
        <c:axId val="16391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920896"/>
        <c:crosses val="autoZero"/>
        <c:auto val="1"/>
        <c:lblAlgn val="ctr"/>
        <c:lblOffset val="100"/>
        <c:noMultiLvlLbl val="0"/>
      </c:catAx>
      <c:valAx>
        <c:axId val="16392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9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33.685436000000003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102528"/>
        <c:axId val="164104064"/>
      </c:barChart>
      <c:catAx>
        <c:axId val="16410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104064"/>
        <c:crosses val="autoZero"/>
        <c:auto val="1"/>
        <c:lblAlgn val="ctr"/>
        <c:lblOffset val="100"/>
        <c:noMultiLvlLbl val="0"/>
      </c:catAx>
      <c:valAx>
        <c:axId val="16410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1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3.4328976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133888"/>
        <c:axId val="164135680"/>
      </c:barChart>
      <c:catAx>
        <c:axId val="16413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135680"/>
        <c:crosses val="autoZero"/>
        <c:auto val="1"/>
        <c:lblAlgn val="ctr"/>
        <c:lblOffset val="100"/>
        <c:noMultiLvlLbl val="0"/>
      </c:catAx>
      <c:valAx>
        <c:axId val="16413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1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1286.1193000000001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255616"/>
        <c:axId val="164257152"/>
      </c:barChart>
      <c:catAx>
        <c:axId val="16425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257152"/>
        <c:crosses val="autoZero"/>
        <c:auto val="1"/>
        <c:lblAlgn val="ctr"/>
        <c:lblOffset val="100"/>
        <c:noMultiLvlLbl val="0"/>
      </c:catAx>
      <c:valAx>
        <c:axId val="16425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25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4.6857499999999996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291328"/>
        <c:axId val="164292864"/>
      </c:barChart>
      <c:catAx>
        <c:axId val="16429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292864"/>
        <c:crosses val="autoZero"/>
        <c:auto val="1"/>
        <c:lblAlgn val="ctr"/>
        <c:lblOffset val="100"/>
        <c:noMultiLvlLbl val="0"/>
      </c:catAx>
      <c:valAx>
        <c:axId val="16429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2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조문철, ID : H2500001)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29일 13:58:33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4493.8580000000002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122.80981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58.201115000000001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83.549000000000007</v>
      </c>
      <c r="G8" s="60">
        <f>'DRIs DATA 입력'!G8</f>
        <v>4.7720000000000002</v>
      </c>
      <c r="H8" s="60">
        <f>'DRIs DATA 입력'!H8</f>
        <v>11.679</v>
      </c>
      <c r="I8" s="47"/>
      <c r="J8" s="60" t="s">
        <v>217</v>
      </c>
      <c r="K8" s="60">
        <f>'DRIs DATA 입력'!K8</f>
        <v>6.109</v>
      </c>
      <c r="L8" s="60">
        <f>'DRIs DATA 입력'!L8</f>
        <v>6.524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1227.9223999999999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36.991881999999997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1.7783424999999999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742.08079999999995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390.47872999999998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3.7235261999999998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2.4573611999999998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33.685436000000003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3.4328976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1286.1193000000001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4.6857499999999996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4.1593939999999998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4.3734460000000004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908.62305000000003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2400.5140000000001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12352.592000000001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6509.6367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152.37056000000001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262.87238000000002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29.346761999999998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23.540558000000001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4282.9643999999998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0.55054544999999999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10.433862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146.95221000000001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166.42045999999999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2" sqref="E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284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284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287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287</v>
      </c>
    </row>
    <row r="6" spans="1:27">
      <c r="A6" s="66" t="s">
        <v>281</v>
      </c>
      <c r="B6" s="66">
        <v>2200</v>
      </c>
      <c r="C6" s="66">
        <v>4493.8580000000002</v>
      </c>
      <c r="E6" s="66" t="s">
        <v>296</v>
      </c>
      <c r="F6" s="66">
        <v>55</v>
      </c>
      <c r="G6" s="66">
        <v>15</v>
      </c>
      <c r="H6" s="66">
        <v>7</v>
      </c>
      <c r="J6" s="66" t="s">
        <v>296</v>
      </c>
      <c r="K6" s="66">
        <v>0.1</v>
      </c>
      <c r="L6" s="66">
        <v>4</v>
      </c>
      <c r="N6" s="66" t="s">
        <v>297</v>
      </c>
      <c r="O6" s="66">
        <v>50</v>
      </c>
      <c r="P6" s="66">
        <v>60</v>
      </c>
      <c r="Q6" s="66">
        <v>0</v>
      </c>
      <c r="R6" s="66">
        <v>0</v>
      </c>
      <c r="S6" s="66">
        <v>122.80981</v>
      </c>
      <c r="U6" s="66" t="s">
        <v>298</v>
      </c>
      <c r="V6" s="66">
        <v>0</v>
      </c>
      <c r="W6" s="66">
        <v>0</v>
      </c>
      <c r="X6" s="66">
        <v>25</v>
      </c>
      <c r="Y6" s="66">
        <v>0</v>
      </c>
      <c r="Z6" s="66">
        <v>58.201115000000001</v>
      </c>
    </row>
    <row r="7" spans="1:27">
      <c r="E7" s="66" t="s">
        <v>299</v>
      </c>
      <c r="F7" s="66">
        <v>65</v>
      </c>
      <c r="G7" s="66">
        <v>30</v>
      </c>
      <c r="H7" s="66">
        <v>20</v>
      </c>
      <c r="J7" s="66" t="s">
        <v>299</v>
      </c>
      <c r="K7" s="66">
        <v>1</v>
      </c>
      <c r="L7" s="66">
        <v>10</v>
      </c>
    </row>
    <row r="8" spans="1:27">
      <c r="E8" s="66" t="s">
        <v>300</v>
      </c>
      <c r="F8" s="66">
        <v>83.549000000000007</v>
      </c>
      <c r="G8" s="66">
        <v>4.7720000000000002</v>
      </c>
      <c r="H8" s="66">
        <v>11.679</v>
      </c>
      <c r="J8" s="66" t="s">
        <v>300</v>
      </c>
      <c r="K8" s="66">
        <v>6.109</v>
      </c>
      <c r="L8" s="66">
        <v>6.524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287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287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287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287</v>
      </c>
    </row>
    <row r="16" spans="1:27">
      <c r="A16" s="66" t="s">
        <v>306</v>
      </c>
      <c r="B16" s="66">
        <v>530</v>
      </c>
      <c r="C16" s="66">
        <v>750</v>
      </c>
      <c r="D16" s="66">
        <v>0</v>
      </c>
      <c r="E16" s="66">
        <v>3000</v>
      </c>
      <c r="F16" s="66">
        <v>1227.9223999999999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36.991881999999997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1.7783424999999999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742.08079999999995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287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287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287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287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287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287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287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287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390.47872999999998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3.7235261999999998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2.4573611999999998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33.685436000000003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3.4328976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1286.1193000000001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4.6857499999999996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4.1593939999999998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4.3734460000000004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287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287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287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287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287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287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908.62305000000003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2400.5140000000001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12352.592000000001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6509.6367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152.37056000000001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262.87238000000002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287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287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287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287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287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287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287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287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287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29.346761999999998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23.540558000000001</v>
      </c>
      <c r="O46" s="66" t="s">
        <v>335</v>
      </c>
      <c r="P46" s="66">
        <v>600</v>
      </c>
      <c r="Q46" s="66">
        <v>800</v>
      </c>
      <c r="R46" s="66">
        <v>0</v>
      </c>
      <c r="S46" s="66">
        <v>10000</v>
      </c>
      <c r="T46" s="66">
        <v>4282.9643999999998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0.55054544999999999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10.433862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146.95221000000001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166.42045999999999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3" sqref="E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338</v>
      </c>
      <c r="B2" s="62" t="s">
        <v>339</v>
      </c>
      <c r="C2" s="62" t="s">
        <v>340</v>
      </c>
      <c r="D2" s="62">
        <v>52</v>
      </c>
      <c r="E2" s="62">
        <v>4493.8580000000002</v>
      </c>
      <c r="F2" s="62">
        <v>878.56290000000001</v>
      </c>
      <c r="G2" s="62">
        <v>50.182518000000002</v>
      </c>
      <c r="H2" s="62">
        <v>33.786095000000003</v>
      </c>
      <c r="I2" s="62">
        <v>16.396422999999999</v>
      </c>
      <c r="J2" s="62">
        <v>122.80981</v>
      </c>
      <c r="K2" s="62">
        <v>94.517809999999997</v>
      </c>
      <c r="L2" s="62">
        <v>28.292003999999999</v>
      </c>
      <c r="M2" s="62">
        <v>58.201115000000001</v>
      </c>
      <c r="N2" s="62">
        <v>6.4306390000000002</v>
      </c>
      <c r="O2" s="62">
        <v>31.479061000000002</v>
      </c>
      <c r="P2" s="62">
        <v>1779.3334</v>
      </c>
      <c r="Q2" s="62">
        <v>51.197056000000003</v>
      </c>
      <c r="R2" s="62">
        <v>1227.9223999999999</v>
      </c>
      <c r="S2" s="62">
        <v>82.885400000000004</v>
      </c>
      <c r="T2" s="62">
        <v>13740.445</v>
      </c>
      <c r="U2" s="62">
        <v>1.7783424999999999</v>
      </c>
      <c r="V2" s="62">
        <v>36.991881999999997</v>
      </c>
      <c r="W2" s="62">
        <v>742.08079999999995</v>
      </c>
      <c r="X2" s="62">
        <v>390.47872999999998</v>
      </c>
      <c r="Y2" s="62">
        <v>3.7235261999999998</v>
      </c>
      <c r="Z2" s="62">
        <v>2.4573611999999998</v>
      </c>
      <c r="AA2" s="62">
        <v>33.685436000000003</v>
      </c>
      <c r="AB2" s="62">
        <v>3.4328976</v>
      </c>
      <c r="AC2" s="62">
        <v>1286.1193000000001</v>
      </c>
      <c r="AD2" s="62">
        <v>4.6857499999999996</v>
      </c>
      <c r="AE2" s="62">
        <v>4.1593939999999998</v>
      </c>
      <c r="AF2" s="62">
        <v>4.3734460000000004</v>
      </c>
      <c r="AG2" s="62">
        <v>908.62305000000003</v>
      </c>
      <c r="AH2" s="62">
        <v>702.13946999999996</v>
      </c>
      <c r="AI2" s="62">
        <v>206.48355000000001</v>
      </c>
      <c r="AJ2" s="62">
        <v>2400.5140000000001</v>
      </c>
      <c r="AK2" s="62">
        <v>12352.592000000001</v>
      </c>
      <c r="AL2" s="62">
        <v>152.37056000000001</v>
      </c>
      <c r="AM2" s="62">
        <v>6509.6367</v>
      </c>
      <c r="AN2" s="62">
        <v>262.87238000000002</v>
      </c>
      <c r="AO2" s="62">
        <v>29.346761999999998</v>
      </c>
      <c r="AP2" s="62">
        <v>25.620964000000001</v>
      </c>
      <c r="AQ2" s="62">
        <v>3.7257977000000002</v>
      </c>
      <c r="AR2" s="62">
        <v>23.540558000000001</v>
      </c>
      <c r="AS2" s="62">
        <v>4282.9643999999998</v>
      </c>
      <c r="AT2" s="62">
        <v>0.55054544999999999</v>
      </c>
      <c r="AU2" s="62">
        <v>10.433862</v>
      </c>
      <c r="AV2" s="62">
        <v>146.95221000000001</v>
      </c>
      <c r="AW2" s="62">
        <v>166.42045999999999</v>
      </c>
      <c r="AX2" s="62">
        <v>0.65405590000000002</v>
      </c>
      <c r="AY2" s="62">
        <v>2.118303</v>
      </c>
      <c r="AZ2" s="62">
        <v>329.27316000000002</v>
      </c>
      <c r="BA2" s="62">
        <v>38.328749999999999</v>
      </c>
      <c r="BB2" s="62">
        <v>9.8495190000000008</v>
      </c>
      <c r="BC2" s="62">
        <v>12.547406000000001</v>
      </c>
      <c r="BD2" s="62">
        <v>15.897109</v>
      </c>
      <c r="BE2" s="62">
        <v>0.90860510000000005</v>
      </c>
      <c r="BF2" s="62">
        <v>6.1925936000000004</v>
      </c>
      <c r="BG2" s="62">
        <v>0</v>
      </c>
      <c r="BH2" s="62">
        <v>1.1226248E-4</v>
      </c>
      <c r="BI2" s="62">
        <v>1.0393244E-3</v>
      </c>
      <c r="BJ2" s="62">
        <v>3.6870785000000003E-2</v>
      </c>
      <c r="BK2" s="62">
        <v>0</v>
      </c>
      <c r="BL2" s="62">
        <v>0.56145215000000004</v>
      </c>
      <c r="BM2" s="62">
        <v>6.5582070000000003</v>
      </c>
      <c r="BN2" s="62">
        <v>2.434377</v>
      </c>
      <c r="BO2" s="62">
        <v>108.83719000000001</v>
      </c>
      <c r="BP2" s="62">
        <v>20.816642999999999</v>
      </c>
      <c r="BQ2" s="62">
        <v>35.698799999999999</v>
      </c>
      <c r="BR2" s="62">
        <v>124.4057</v>
      </c>
      <c r="BS2" s="62">
        <v>31.233294999999998</v>
      </c>
      <c r="BT2" s="62">
        <v>27.496504000000002</v>
      </c>
      <c r="BU2" s="62">
        <v>1.4849252E-2</v>
      </c>
      <c r="BV2" s="62">
        <v>1.6097745E-2</v>
      </c>
      <c r="BW2" s="62">
        <v>1.7645462999999999</v>
      </c>
      <c r="BX2" s="62">
        <v>1.8861258999999999</v>
      </c>
      <c r="BY2" s="62">
        <v>0.11268802999999999</v>
      </c>
      <c r="BZ2" s="62">
        <v>1.9537046999999999E-3</v>
      </c>
      <c r="CA2" s="62">
        <v>1.1297820999999999</v>
      </c>
      <c r="CB2" s="62">
        <v>6.0299020000000002E-3</v>
      </c>
      <c r="CC2" s="62">
        <v>9.8332815000000004E-2</v>
      </c>
      <c r="CD2" s="62">
        <v>1.2398864000000001</v>
      </c>
      <c r="CE2" s="62">
        <v>5.8373216999999998E-2</v>
      </c>
      <c r="CF2" s="62">
        <v>3.299009E-2</v>
      </c>
      <c r="CG2" s="62">
        <v>9.9000000000000005E-7</v>
      </c>
      <c r="CH2" s="62">
        <v>9.8227780000000008E-3</v>
      </c>
      <c r="CI2" s="62">
        <v>2.5329533999999998E-3</v>
      </c>
      <c r="CJ2" s="62">
        <v>2.9732249999999998</v>
      </c>
      <c r="CK2" s="62">
        <v>1.6776346000000001E-2</v>
      </c>
      <c r="CL2" s="62">
        <v>0.55972310000000003</v>
      </c>
      <c r="CM2" s="62">
        <v>6.1519630000000003</v>
      </c>
      <c r="CN2" s="62">
        <v>4473.777</v>
      </c>
      <c r="CO2" s="62">
        <v>7643.7943999999998</v>
      </c>
      <c r="CP2" s="62">
        <v>2709.6203999999998</v>
      </c>
      <c r="CQ2" s="62">
        <v>1361.9513999999999</v>
      </c>
      <c r="CR2" s="62">
        <v>836.52009999999996</v>
      </c>
      <c r="CS2" s="62">
        <v>1162.0625</v>
      </c>
      <c r="CT2" s="62">
        <v>4379.7866000000004</v>
      </c>
      <c r="CU2" s="62">
        <v>1984.2062000000001</v>
      </c>
      <c r="CV2" s="62">
        <v>3778.067</v>
      </c>
      <c r="CW2" s="62">
        <v>2060.0054</v>
      </c>
      <c r="CX2" s="62">
        <v>663.62114999999994</v>
      </c>
      <c r="CY2" s="62">
        <v>6485.1540000000005</v>
      </c>
      <c r="CZ2" s="62">
        <v>2185.9025999999999</v>
      </c>
      <c r="DA2" s="62">
        <v>6203.268</v>
      </c>
      <c r="DB2" s="62">
        <v>7055.8379999999997</v>
      </c>
      <c r="DC2" s="62">
        <v>7947.6549999999997</v>
      </c>
      <c r="DD2" s="62">
        <v>11273.8125</v>
      </c>
      <c r="DE2" s="62">
        <v>1935.6704</v>
      </c>
      <c r="DF2" s="62">
        <v>8122.3114999999998</v>
      </c>
      <c r="DG2" s="62">
        <v>2635.6912000000002</v>
      </c>
      <c r="DH2" s="62">
        <v>65.816550000000007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38.328749999999999</v>
      </c>
      <c r="B6">
        <f>BB2</f>
        <v>9.8495190000000008</v>
      </c>
      <c r="C6">
        <f>BC2</f>
        <v>12.547406000000001</v>
      </c>
      <c r="D6">
        <f>BD2</f>
        <v>15.897109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24847</v>
      </c>
      <c r="C2" s="57">
        <f ca="1">YEAR(TODAY())-YEAR(B2)+IF(TODAY()&gt;=DATE(YEAR(TODAY()),MONTH(B2),DAY(B2)),0,-1)</f>
        <v>52</v>
      </c>
      <c r="E2" s="53">
        <v>168</v>
      </c>
      <c r="F2" s="54" t="s">
        <v>40</v>
      </c>
      <c r="G2" s="53">
        <v>69</v>
      </c>
      <c r="H2" s="52" t="s">
        <v>42</v>
      </c>
      <c r="I2" s="73">
        <f>ROUND(G3/E3^2,1)</f>
        <v>24.4</v>
      </c>
    </row>
    <row r="3" spans="1:9">
      <c r="E3" s="52">
        <f>E2/100</f>
        <v>1.68</v>
      </c>
      <c r="F3" s="52" t="s">
        <v>41</v>
      </c>
      <c r="G3" s="52">
        <f>G2</f>
        <v>69</v>
      </c>
      <c r="H3" s="52" t="s">
        <v>42</v>
      </c>
      <c r="I3" s="73"/>
    </row>
    <row r="4" spans="1:9">
      <c r="A4" t="s">
        <v>274</v>
      </c>
    </row>
    <row r="5" spans="1:9">
      <c r="B5" s="61">
        <v>43858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조문철, ID : H2500001)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29일 13:58:33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20" sqref="X2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4" t="s">
        <v>197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>
      <c r="A5" s="6"/>
      <c r="B5" s="146" t="s">
        <v>30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50" t="s">
        <v>31</v>
      </c>
      <c r="D10" s="150"/>
      <c r="E10" s="151"/>
      <c r="F10" s="154">
        <f>'개인정보 및 신체계측 입력'!B5</f>
        <v>43858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2"/>
      <c r="D11" s="152"/>
      <c r="E11" s="153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50" t="s">
        <v>33</v>
      </c>
      <c r="D12" s="150"/>
      <c r="E12" s="151"/>
      <c r="F12" s="135">
        <f ca="1">'개인정보 및 신체계측 입력'!C2</f>
        <v>52</v>
      </c>
      <c r="G12" s="135"/>
      <c r="H12" s="135"/>
      <c r="I12" s="135"/>
      <c r="K12" s="123">
        <f>'개인정보 및 신체계측 입력'!E2</f>
        <v>168</v>
      </c>
      <c r="L12" s="124"/>
      <c r="M12" s="117">
        <f>'개인정보 및 신체계측 입력'!G2</f>
        <v>69</v>
      </c>
      <c r="N12" s="118"/>
      <c r="O12" s="113" t="s">
        <v>272</v>
      </c>
      <c r="P12" s="107"/>
      <c r="Q12" s="110">
        <f>'개인정보 및 신체계측 입력'!I2</f>
        <v>24.4</v>
      </c>
      <c r="R12" s="110"/>
      <c r="S12" s="110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2" t="s">
        <v>32</v>
      </c>
      <c r="D14" s="152"/>
      <c r="E14" s="153"/>
      <c r="F14" s="111" t="str">
        <f>MID('DRIs DATA'!B1,28,3)</f>
        <v>조문철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55"/>
      <c r="D15" s="155"/>
      <c r="E15" s="156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83.549000000000007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4.7720000000000002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11.679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165</v>
      </c>
      <c r="D69" s="148"/>
      <c r="E69" s="148"/>
      <c r="F69" s="148"/>
      <c r="G69" s="148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52</v>
      </c>
      <c r="D72" s="148"/>
      <c r="E72" s="148"/>
      <c r="F72" s="148"/>
      <c r="G72" s="148"/>
      <c r="H72" s="39"/>
      <c r="I72" s="141" t="s">
        <v>53</v>
      </c>
      <c r="J72" s="141"/>
      <c r="K72" s="37">
        <f>ROUND('DRIs DATA'!L8,1)</f>
        <v>6.5</v>
      </c>
      <c r="L72" s="37" t="s">
        <v>54</v>
      </c>
      <c r="M72" s="37">
        <f>ROUND('DRIs DATA'!K8,1)</f>
        <v>6.1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59" t="s">
        <v>172</v>
      </c>
      <c r="C94" s="157"/>
      <c r="D94" s="157"/>
      <c r="E94" s="157"/>
      <c r="F94" s="95">
        <f>ROUND('DRIs DATA'!F16/'DRIs DATA'!C16*100,2)</f>
        <v>163.72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308.27</v>
      </c>
      <c r="R94" s="157" t="s">
        <v>168</v>
      </c>
      <c r="S94" s="157"/>
      <c r="T94" s="15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390.48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228.86</v>
      </c>
      <c r="R121" s="157" t="s">
        <v>167</v>
      </c>
      <c r="S121" s="157"/>
      <c r="T121" s="15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113.58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823.51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293.47000000000003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2020-01-31T00:25:44Z</dcterms:modified>
</cp:coreProperties>
</file>