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<sst xmlns="http://schemas.openxmlformats.org/spreadsheetml/2006/main" count="692" uniqueCount="338">
  <si>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</si>
  <si>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</si>
  <si>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</si>
  <si>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</si>
  <si>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</si>
  <si>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</si>
  <si>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</si>
  <si>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</si>
  <si>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</si>
  <si>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</si>
  <si>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</si>
  <si>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</si>
  <si>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</si>
  <si>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</si>
  <si>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</si>
  <si>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</si>
  <si>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</si>
  <si>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</si>
  <si>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</si>
  <si>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</si>
  <si>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</si>
  <si>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</si>
  <si>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</si>
  <si>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</si>
  <si>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</si>
  <si>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</si>
  <si>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</si>
  <si>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</si>
  <si>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</si>
  <si>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</si>
  <si>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</si>
  <si>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</si>
  <si>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</si>
  <si>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</si>
  <si>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</si>
  <si>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</si>
  <si>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</si>
  <si>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</si>
  <si>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</si>
  <si>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</si>
  <si>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</si>
  <si>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</si>
  <si>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</si>
  <si>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</si>
  <si>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</si>
  <si>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</si>
  <si>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</si>
  <si>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</si>
  <si>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</si>
  <si>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</si>
  <si>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</si>
  <si>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</si>
  <si>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</si>
  <si>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</si>
  <si>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</si>
  <si>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</si>
  <si>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</si>
  <si>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</si>
  <si>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</si>
  <si>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</si>
  <si>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</si>
  <si>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</si>
  <si>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</si>
  <si>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</si>
  <si>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</si>
  <si>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</si>
  <si>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</si>
  <si>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</si>
  <si>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</si>
  <si>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</si>
  <si>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</si>
  <si>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</si>
  <si>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</si>
  <si>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</si>
  <si>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</si>
  <si>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</si>
  <si>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</si>
  <si>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</si>
  <si>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</si>
  <si>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</si>
  <si>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</si>
  <si>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</si>
  <si>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</si>
  <si>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</si>
  <si>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</si>
  <si>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</si>
  <si>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</si>
  <si>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</si>
  <si>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</si>
  <si>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</si>
  <si>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</si>
  <si>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</si>
  <si>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</si>
  <si>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</si>
  <si>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</si>
  <si>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</si>
  <si>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</si>
  <si>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</si>
  <si>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</si>
  <si>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</si>
  <si>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</si>
  <si>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</si>
  <si>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</si>
  <si>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</si>
  <si>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</si>
  <si>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</si>
  <si>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</si>
  <si>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</si>
  <si>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</si>
  <si>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</si>
  <si>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</si>
  <si>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</si>
  <si>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</si>
  <si>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</si>
  <si>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</si>
  <si>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</si>
  <si>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</si>
  <si>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</si>
  <si>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</si>
  <si>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</si>
  <si>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</si>
  <si>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</si>
  <si>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</si>
  <si>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</si>
  <si>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</si>
  <si>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</si>
  <si>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</si>
  <si>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</si>
  <si>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</si>
  <si>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</si>
  <si>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</si>
  <si>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</si>
  <si>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</si>
  <si>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</si>
  <si>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</si>
  <si>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</si>
  <si>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</si>
  <si>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</si>
  <si>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</si>
  <si>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</si>
  <si>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</si>
  <si>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</si>
  <si>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</si>
  <si>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</si>
  <si>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</si>
  <si>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</si>
  <si>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</si>
  <si>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</si>
  <si>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</si>
  <si>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</si>
  <si>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</si>
  <si>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</si>
  <si>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</si>
  <si>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</si>
  <si>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</si>
  <si>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</si>
  <si>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</si>
  <si>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</si>
  <si>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</si>
  <si>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</si>
  <si>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</si>
  <si>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</si>
  <si>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</si>
  <si>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</si>
  <si>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</si>
  <si>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</si>
  <si>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</si>
  <si>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</si>
  <si>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</si>
  <si>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</si>
  <si>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</si>
  <si>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</si>
  <si>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</si>
  <si>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</si>
  <si>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</si>
  <si>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</si>
  <si>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</si>
  <si>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</si>
  <si>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</si>
  <si>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</si>
  <si>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</si>
  <si>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</si>
  <si>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</si>
  <si>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</si>
  <si>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</si>
  <si>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</si>
  <si>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</si>
  <si>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</si>
  <si>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</si>
  <si>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</si>
  <si>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</si>
  <si>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</si>
  <si>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</si>
  <si>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</si>
  <si>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</si>
  <si>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</si>
  <si>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</si>
  <si>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</si>
  <si>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</si>
  <si>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</si>
  <si>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</si>
  <si>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</si>
  <si>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</si>
  <si>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</si>
  <si>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</si>
  <si>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</si>
  <si>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</si>
  <si>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</si>
  <si>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</si>
  <si>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</si>
  <si>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</si>
  <si>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</si>
  <si>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</si>
  <si>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</si>
  <si>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</si>
  <si>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</si>
  <si>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</si>
  <si>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</si>
  <si>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</si>
  <si>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</si>
  <si>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</si>
  <si>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</si>
  <si>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</si>
  <si>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</si>
  <si>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</si>
  <si>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</si>
  <si>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</si>
  <si>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</si>
  <si>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</si>
  <si>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</si>
  <si>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</si>
  <si>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</si>
  <si>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</si>
  <si>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</si>
  <si>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</si>
  <si>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</si>
  <si>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</si>
  <si>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</si>
  <si>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</si>
  <si>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</si>
  <si>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</si>
  <si>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</si>
  <si>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</si>
  <si>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</si>
  <si>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</si>
  <si>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</si>
  <si>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</si>
  <si>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</si>
  <si>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</si>
  <si>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</si>
  <si>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</si>
  <si>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</si>
  <si>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</si>
  <si>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</si>
  <si>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</si>
  <si>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</si>
  <si>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</si>
  <si>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</si>
  <si>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</si>
  <si>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</si>
  <si>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</si>
  <si>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</si>
  <si>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</si>
  <si>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</si>
  <si>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</si>
  <si>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</si>
  <si>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</si>
  <si>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</si>
  <si>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</si>
  <si>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</si>
  <si>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</si>
  <si>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</si>
  <si>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</si>
  <si>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</si>
  <si>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</si>
  <si>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</si>
  <si>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</si>
  <si>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</si>
  <si>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</si>
  <si>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</si>
  <si>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</si>
  <si>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</si>
  <si>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</si>
  <si>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</si>
  <si>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</si>
  <si>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</si>
  <si>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</si>
  <si>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</si>
  <si>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</si>
  <si>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</si>
  <si>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</si>
  <si>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</si>
  <si>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</si>
  <si>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</si>
  <si>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</si>
  <si>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</si>
  <si>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</si>
  <si>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</si>
  <si>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</si>
  <si>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</si>
  <si>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</si>
  <si>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</si>
  <si>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</si>
  <si>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</si>
  <si>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</si>
  <si>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</si>
  <si>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</si>
  <si>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</si>
  <si>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</si>
  <si>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</si>
  <si>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</si>
  <si>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</si>
  <si>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</si>
  <si>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</si>
  <si>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</si>
  <si>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</si>
  <si>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</si>
  <si>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</si>
  <si>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</si>
  <si>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</si>
  <si>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</si>
  <si>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</si>
  <si>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</si>
  <si>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</si>
  <si>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</si>
  <si>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</si>
  <si>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</si>
  <si>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</si>
  <si>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</si>
  <si>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</si>
  <si>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</si>
  <si>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</si>
  <si>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</si>
  <si>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(설문지 : FFQ 95문항 설문지, 사용자 : 김성수, ID : H2500002)</t>
  </si>
  <si>
    <t>2020년 03월 11일 09:07:02</t>
  </si>
  <si>
    <t>섭취량</t>
    <phoneticPr fontId="1" type="noConversion"/>
  </si>
  <si>
    <t>H2500002</t>
  </si>
  <si>
    <t>김성수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</si>
</sst>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64.090879999999999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869632"/>
        <c:axId val="206871168"/>
      </c:barChart>
      <c:catAx>
        <c:axId val="20686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871168"/>
        <c:crosses val="autoZero"/>
        <c:auto val="1"/>
        <c:lblAlgn val="ctr"/>
        <c:lblOffset val="100"/>
        <c:noMultiLvlLbl val="0"/>
      </c:catAx>
      <c:valAx>
        <c:axId val="20687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86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3.2752843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321344"/>
        <c:axId val="207339520"/>
      </c:barChart>
      <c:catAx>
        <c:axId val="20732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339520"/>
        <c:crosses val="autoZero"/>
        <c:auto val="1"/>
        <c:lblAlgn val="ctr"/>
        <c:lblOffset val="100"/>
        <c:noMultiLvlLbl val="0"/>
      </c:catAx>
      <c:valAx>
        <c:axId val="20733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32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4.0653113999999997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426688"/>
        <c:axId val="207428224"/>
      </c:barChart>
      <c:catAx>
        <c:axId val="20742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428224"/>
        <c:crosses val="autoZero"/>
        <c:auto val="1"/>
        <c:lblAlgn val="ctr"/>
        <c:lblOffset val="100"/>
        <c:noMultiLvlLbl val="0"/>
      </c:catAx>
      <c:valAx>
        <c:axId val="207428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42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1269.422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458304"/>
        <c:axId val="207459840"/>
      </c:barChart>
      <c:catAx>
        <c:axId val="20745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459840"/>
        <c:crosses val="autoZero"/>
        <c:auto val="1"/>
        <c:lblAlgn val="ctr"/>
        <c:lblOffset val="100"/>
        <c:noMultiLvlLbl val="0"/>
      </c:catAx>
      <c:valAx>
        <c:axId val="207459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45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4757.7173000000003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493760"/>
        <c:axId val="207503744"/>
      </c:barChart>
      <c:catAx>
        <c:axId val="20749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503744"/>
        <c:crosses val="autoZero"/>
        <c:auto val="1"/>
        <c:lblAlgn val="ctr"/>
        <c:lblOffset val="100"/>
        <c:noMultiLvlLbl val="0"/>
      </c:catAx>
      <c:valAx>
        <c:axId val="2075037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49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105.71844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258752"/>
        <c:axId val="209272832"/>
      </c:barChart>
      <c:catAx>
        <c:axId val="20925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272832"/>
        <c:crosses val="autoZero"/>
        <c:auto val="1"/>
        <c:lblAlgn val="ctr"/>
        <c:lblOffset val="100"/>
        <c:noMultiLvlLbl val="0"/>
      </c:catAx>
      <c:valAx>
        <c:axId val="209272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25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227.54298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287040"/>
        <c:axId val="209288576"/>
      </c:barChart>
      <c:catAx>
        <c:axId val="20928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288576"/>
        <c:crosses val="autoZero"/>
        <c:auto val="1"/>
        <c:lblAlgn val="ctr"/>
        <c:lblOffset val="100"/>
        <c:noMultiLvlLbl val="0"/>
      </c:catAx>
      <c:valAx>
        <c:axId val="20928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28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11.461710999999999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663488"/>
        <c:axId val="209665024"/>
      </c:barChart>
      <c:catAx>
        <c:axId val="20966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665024"/>
        <c:crosses val="autoZero"/>
        <c:auto val="1"/>
        <c:lblAlgn val="ctr"/>
        <c:lblOffset val="100"/>
        <c:noMultiLvlLbl val="0"/>
      </c:catAx>
      <c:valAx>
        <c:axId val="209665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66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1488.1815999999999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699968"/>
        <c:axId val="209701504"/>
      </c:barChart>
      <c:catAx>
        <c:axId val="20969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701504"/>
        <c:crosses val="autoZero"/>
        <c:auto val="1"/>
        <c:lblAlgn val="ctr"/>
        <c:lblOffset val="100"/>
        <c:noMultiLvlLbl val="0"/>
      </c:catAx>
      <c:valAx>
        <c:axId val="2097015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69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8.8472679999999998E-2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416960"/>
        <c:axId val="209418496"/>
      </c:barChart>
      <c:catAx>
        <c:axId val="20941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418496"/>
        <c:crosses val="autoZero"/>
        <c:auto val="1"/>
        <c:lblAlgn val="ctr"/>
        <c:lblOffset val="100"/>
        <c:noMultiLvlLbl val="0"/>
      </c:catAx>
      <c:valAx>
        <c:axId val="209418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41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5.0477056999999999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453440"/>
        <c:axId val="209454976"/>
      </c:barChart>
      <c:catAx>
        <c:axId val="20945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454976"/>
        <c:crosses val="autoZero"/>
        <c:auto val="1"/>
        <c:lblAlgn val="ctr"/>
        <c:lblOffset val="100"/>
        <c:noMultiLvlLbl val="0"/>
      </c:catAx>
      <c:valAx>
        <c:axId val="209454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45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34.170955999999997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383616"/>
        <c:axId val="166385152"/>
      </c:barChart>
      <c:catAx>
        <c:axId val="16638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385152"/>
        <c:crosses val="autoZero"/>
        <c:auto val="1"/>
        <c:lblAlgn val="ctr"/>
        <c:lblOffset val="100"/>
        <c:noMultiLvlLbl val="0"/>
      </c:catAx>
      <c:valAx>
        <c:axId val="166385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38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91.37818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510400"/>
        <c:axId val="209511936"/>
      </c:barChart>
      <c:catAx>
        <c:axId val="20951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11936"/>
        <c:crosses val="autoZero"/>
        <c:auto val="1"/>
        <c:lblAlgn val="ctr"/>
        <c:lblOffset val="100"/>
        <c:noMultiLvlLbl val="0"/>
      </c:catAx>
      <c:valAx>
        <c:axId val="2095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51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65.706819999999993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612800"/>
        <c:axId val="209614336"/>
      </c:barChart>
      <c:catAx>
        <c:axId val="20961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614336"/>
        <c:crosses val="autoZero"/>
        <c:auto val="1"/>
        <c:lblAlgn val="ctr"/>
        <c:lblOffset val="100"/>
        <c:noMultiLvlLbl val="0"/>
      </c:catAx>
      <c:valAx>
        <c:axId val="20961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61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3.1379999999999999</c:v>
                </c:pt>
                <c:pt idx="1">
                  <c:v>5.7380000000000004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06553472"/>
        <c:axId val="206555008"/>
      </c:barChart>
      <c:catAx>
        <c:axId val="20655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555008"/>
        <c:crosses val="autoZero"/>
        <c:auto val="1"/>
        <c:lblAlgn val="ctr"/>
        <c:lblOffset val="100"/>
        <c:noMultiLvlLbl val="0"/>
      </c:catAx>
      <c:valAx>
        <c:axId val="20655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5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7.9371685999999997</c:v>
                </c:pt>
                <c:pt idx="1">
                  <c:v>11.655778</c:v>
                </c:pt>
                <c:pt idx="2">
                  <c:v>9.2893530000000002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662.33574999999996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63808"/>
        <c:axId val="47494272"/>
      </c:barChart>
      <c:catAx>
        <c:axId val="4746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94272"/>
        <c:crosses val="autoZero"/>
        <c:auto val="1"/>
        <c:lblAlgn val="ctr"/>
        <c:lblOffset val="100"/>
        <c:noMultiLvlLbl val="0"/>
      </c:catAx>
      <c:valAx>
        <c:axId val="47494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6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19.938120000000001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711808"/>
        <c:axId val="206717696"/>
      </c:barChart>
      <c:catAx>
        <c:axId val="20671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717696"/>
        <c:crosses val="autoZero"/>
        <c:auto val="1"/>
        <c:lblAlgn val="ctr"/>
        <c:lblOffset val="100"/>
        <c:noMultiLvlLbl val="0"/>
      </c:catAx>
      <c:valAx>
        <c:axId val="20671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7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78.850999999999999</c:v>
                </c:pt>
                <c:pt idx="1">
                  <c:v>8.0459999999999994</c:v>
                </c:pt>
                <c:pt idx="2">
                  <c:v>13.103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06747904"/>
        <c:axId val="209977344"/>
      </c:barChart>
      <c:catAx>
        <c:axId val="20674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977344"/>
        <c:crosses val="autoZero"/>
        <c:auto val="1"/>
        <c:lblAlgn val="ctr"/>
        <c:lblOffset val="100"/>
        <c:noMultiLvlLbl val="0"/>
      </c:catAx>
      <c:valAx>
        <c:axId val="20997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74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2147.6396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012032"/>
        <c:axId val="210013568"/>
      </c:barChart>
      <c:catAx>
        <c:axId val="21001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013568"/>
        <c:crosses val="autoZero"/>
        <c:auto val="1"/>
        <c:lblAlgn val="ctr"/>
        <c:lblOffset val="100"/>
        <c:noMultiLvlLbl val="0"/>
      </c:catAx>
      <c:valAx>
        <c:axId val="210013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01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247.17625000000001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040320"/>
        <c:axId val="210041856"/>
      </c:barChart>
      <c:catAx>
        <c:axId val="21004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041856"/>
        <c:crosses val="autoZero"/>
        <c:auto val="1"/>
        <c:lblAlgn val="ctr"/>
        <c:lblOffset val="100"/>
        <c:noMultiLvlLbl val="0"/>
      </c:catAx>
      <c:valAx>
        <c:axId val="210041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04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482.38085999999998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089088"/>
        <c:axId val="210090624"/>
      </c:barChart>
      <c:catAx>
        <c:axId val="21008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090624"/>
        <c:crosses val="autoZero"/>
        <c:auto val="1"/>
        <c:lblAlgn val="ctr"/>
        <c:lblOffset val="100"/>
        <c:noMultiLvlLbl val="0"/>
      </c:catAx>
      <c:valAx>
        <c:axId val="210090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08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2.1011783999999998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170176"/>
        <c:axId val="207188352"/>
      </c:barChart>
      <c:catAx>
        <c:axId val="207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188352"/>
        <c:crosses val="autoZero"/>
        <c:auto val="1"/>
        <c:lblAlgn val="ctr"/>
        <c:lblOffset val="100"/>
        <c:noMultiLvlLbl val="0"/>
      </c:catAx>
      <c:valAx>
        <c:axId val="20718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17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4966.5083000000004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198528"/>
        <c:axId val="210200064"/>
      </c:barChart>
      <c:catAx>
        <c:axId val="21019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200064"/>
        <c:crosses val="autoZero"/>
        <c:auto val="1"/>
        <c:lblAlgn val="ctr"/>
        <c:lblOffset val="100"/>
        <c:noMultiLvlLbl val="0"/>
      </c:catAx>
      <c:valAx>
        <c:axId val="21020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19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20.698754999999998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234752"/>
        <c:axId val="219026560"/>
      </c:barChart>
      <c:catAx>
        <c:axId val="21023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026560"/>
        <c:crosses val="autoZero"/>
        <c:auto val="1"/>
        <c:lblAlgn val="ctr"/>
        <c:lblOffset val="100"/>
        <c:noMultiLvlLbl val="0"/>
      </c:catAx>
      <c:valAx>
        <c:axId val="21902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23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2.3120495999999999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048960"/>
        <c:axId val="219054848"/>
      </c:barChart>
      <c:catAx>
        <c:axId val="21904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054848"/>
        <c:crosses val="autoZero"/>
        <c:auto val="1"/>
        <c:lblAlgn val="ctr"/>
        <c:lblOffset val="100"/>
        <c:noMultiLvlLbl val="0"/>
      </c:catAx>
      <c:valAx>
        <c:axId val="21905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04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430.37536999999998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201792"/>
        <c:axId val="207203328"/>
      </c:barChart>
      <c:catAx>
        <c:axId val="20720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203328"/>
        <c:crosses val="autoZero"/>
        <c:auto val="1"/>
        <c:lblAlgn val="ctr"/>
        <c:lblOffset val="100"/>
        <c:noMultiLvlLbl val="0"/>
      </c:catAx>
      <c:valAx>
        <c:axId val="20720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20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1.4201987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913920"/>
        <c:axId val="206915456"/>
      </c:barChart>
      <c:catAx>
        <c:axId val="20691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915456"/>
        <c:crosses val="autoZero"/>
        <c:auto val="1"/>
        <c:lblAlgn val="ctr"/>
        <c:lblOffset val="100"/>
        <c:noMultiLvlLbl val="0"/>
      </c:catAx>
      <c:valAx>
        <c:axId val="206915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91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19.780024000000001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957568"/>
        <c:axId val="207110912"/>
      </c:barChart>
      <c:catAx>
        <c:axId val="20695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110912"/>
        <c:crosses val="autoZero"/>
        <c:auto val="1"/>
        <c:lblAlgn val="ctr"/>
        <c:lblOffset val="100"/>
        <c:noMultiLvlLbl val="0"/>
      </c:catAx>
      <c:valAx>
        <c:axId val="20711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95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2.3120495999999999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124352"/>
        <c:axId val="207125888"/>
      </c:barChart>
      <c:catAx>
        <c:axId val="20712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125888"/>
        <c:crosses val="autoZero"/>
        <c:auto val="1"/>
        <c:lblAlgn val="ctr"/>
        <c:lblOffset val="100"/>
        <c:noMultiLvlLbl val="0"/>
      </c:catAx>
      <c:valAx>
        <c:axId val="207125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12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717.09379999999999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199872"/>
        <c:axId val="209201408"/>
      </c:barChart>
      <c:catAx>
        <c:axId val="20919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201408"/>
        <c:crosses val="autoZero"/>
        <c:auto val="1"/>
        <c:lblAlgn val="ctr"/>
        <c:lblOffset val="100"/>
        <c:noMultiLvlLbl val="0"/>
      </c:catAx>
      <c:valAx>
        <c:axId val="20920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19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5.6798380000000002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243520"/>
        <c:axId val="209249408"/>
      </c:barChart>
      <c:catAx>
        <c:axId val="20924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249408"/>
        <c:crosses val="autoZero"/>
        <c:auto val="1"/>
        <c:lblAlgn val="ctr"/>
        <c:lblOffset val="100"/>
        <c:noMultiLvlLbl val="0"/>
      </c:catAx>
      <c:valAx>
        <c:axId val="20924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24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김성수, ID : H2500002)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11일 09:07:02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2000</v>
      </c>
      <c r="C6" s="60">
        <f>'DRIs DATA 입력'!C6</f>
        <v>2147.6396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64.090879999999999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34.170955999999997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78.850999999999999</v>
      </c>
      <c r="G8" s="60">
        <f>'DRIs DATA 입력'!G8</f>
        <v>8.0459999999999994</v>
      </c>
      <c r="H8" s="60">
        <f>'DRIs DATA 입력'!H8</f>
        <v>13.103</v>
      </c>
      <c r="I8" s="47"/>
      <c r="J8" s="60" t="s">
        <v>217</v>
      </c>
      <c r="K8" s="60">
        <f>'DRIs DATA 입력'!K8</f>
        <v>3.1379999999999999</v>
      </c>
      <c r="L8" s="60">
        <f>'DRIs DATA 입력'!L8</f>
        <v>5.7380000000000004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662.33574999999996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19.938120000000001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2.1011783999999998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430.37536999999998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247.17625000000001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1.7488079000000001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1.4201987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19.780024000000001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2.3120495999999999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717.09379999999999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5.6798380000000002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3.2752843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4.0653113999999997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482.38085999999998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1269.422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4966.5083000000004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4757.7173000000003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105.71844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227.54298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20.698754999999998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11.461710999999999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1488.1815999999999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8.8472679999999998E-2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5.0477056999999999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91.37818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65.706819999999993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20" sqref="H20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333</v>
      </c>
      <c r="G1" s="63" t="s">
        <v>277</v>
      </c>
      <c r="H1" s="62" t="s">
        <v>334</v>
      </c>
    </row>
    <row r="3" spans="1:27">
      <c r="A3" s="72" t="s">
        <v>278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279</v>
      </c>
      <c r="B4" s="70"/>
      <c r="C4" s="70"/>
      <c r="E4" s="67" t="s">
        <v>280</v>
      </c>
      <c r="F4" s="68"/>
      <c r="G4" s="68"/>
      <c r="H4" s="69"/>
      <c r="J4" s="67" t="s">
        <v>281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282</v>
      </c>
      <c r="V4" s="70"/>
      <c r="W4" s="70"/>
      <c r="X4" s="70"/>
      <c r="Y4" s="70"/>
      <c r="Z4" s="70"/>
    </row>
    <row r="5" spans="1:27">
      <c r="A5" s="66"/>
      <c r="B5" s="66" t="s">
        <v>283</v>
      </c>
      <c r="C5" s="66" t="s">
        <v>284</v>
      </c>
      <c r="E5" s="66"/>
      <c r="F5" s="66" t="s">
        <v>51</v>
      </c>
      <c r="G5" s="66" t="s">
        <v>285</v>
      </c>
      <c r="H5" s="66" t="s">
        <v>47</v>
      </c>
      <c r="J5" s="66"/>
      <c r="K5" s="66" t="s">
        <v>286</v>
      </c>
      <c r="L5" s="66" t="s">
        <v>287</v>
      </c>
      <c r="N5" s="66"/>
      <c r="O5" s="66" t="s">
        <v>288</v>
      </c>
      <c r="P5" s="66" t="s">
        <v>289</v>
      </c>
      <c r="Q5" s="66" t="s">
        <v>290</v>
      </c>
      <c r="R5" s="66" t="s">
        <v>291</v>
      </c>
      <c r="S5" s="66" t="s">
        <v>284</v>
      </c>
      <c r="U5" s="66"/>
      <c r="V5" s="66" t="s">
        <v>288</v>
      </c>
      <c r="W5" s="66" t="s">
        <v>289</v>
      </c>
      <c r="X5" s="66" t="s">
        <v>290</v>
      </c>
      <c r="Y5" s="66" t="s">
        <v>291</v>
      </c>
      <c r="Z5" s="66" t="s">
        <v>284</v>
      </c>
    </row>
    <row r="6" spans="1:27">
      <c r="A6" s="66" t="s">
        <v>279</v>
      </c>
      <c r="B6" s="66">
        <v>2000</v>
      </c>
      <c r="C6" s="66">
        <v>2147.6396</v>
      </c>
      <c r="E6" s="66" t="s">
        <v>292</v>
      </c>
      <c r="F6" s="66">
        <v>55</v>
      </c>
      <c r="G6" s="66">
        <v>15</v>
      </c>
      <c r="H6" s="66">
        <v>7</v>
      </c>
      <c r="J6" s="66" t="s">
        <v>292</v>
      </c>
      <c r="K6" s="66">
        <v>0.1</v>
      </c>
      <c r="L6" s="66">
        <v>4</v>
      </c>
      <c r="N6" s="66" t="s">
        <v>293</v>
      </c>
      <c r="O6" s="66">
        <v>45</v>
      </c>
      <c r="P6" s="66">
        <v>55</v>
      </c>
      <c r="Q6" s="66">
        <v>0</v>
      </c>
      <c r="R6" s="66">
        <v>0</v>
      </c>
      <c r="S6" s="66">
        <v>64.090879999999999</v>
      </c>
      <c r="U6" s="66" t="s">
        <v>294</v>
      </c>
      <c r="V6" s="66">
        <v>0</v>
      </c>
      <c r="W6" s="66">
        <v>0</v>
      </c>
      <c r="X6" s="66">
        <v>25</v>
      </c>
      <c r="Y6" s="66">
        <v>0</v>
      </c>
      <c r="Z6" s="66">
        <v>34.170955999999997</v>
      </c>
    </row>
    <row r="7" spans="1:27">
      <c r="E7" s="66" t="s">
        <v>295</v>
      </c>
      <c r="F7" s="66">
        <v>65</v>
      </c>
      <c r="G7" s="66">
        <v>30</v>
      </c>
      <c r="H7" s="66">
        <v>20</v>
      </c>
      <c r="J7" s="66" t="s">
        <v>295</v>
      </c>
      <c r="K7" s="66">
        <v>1</v>
      </c>
      <c r="L7" s="66">
        <v>10</v>
      </c>
    </row>
    <row r="8" spans="1:27">
      <c r="E8" s="66" t="s">
        <v>296</v>
      </c>
      <c r="F8" s="66">
        <v>78.850999999999999</v>
      </c>
      <c r="G8" s="66">
        <v>8.0459999999999994</v>
      </c>
      <c r="H8" s="66">
        <v>13.103</v>
      </c>
      <c r="J8" s="66" t="s">
        <v>296</v>
      </c>
      <c r="K8" s="66">
        <v>3.1379999999999999</v>
      </c>
      <c r="L8" s="66">
        <v>5.7380000000000004</v>
      </c>
    </row>
    <row r="13" spans="1:27">
      <c r="A13" s="71" t="s">
        <v>297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298</v>
      </c>
      <c r="B14" s="70"/>
      <c r="C14" s="70"/>
      <c r="D14" s="70"/>
      <c r="E14" s="70"/>
      <c r="F14" s="70"/>
      <c r="H14" s="70" t="s">
        <v>299</v>
      </c>
      <c r="I14" s="70"/>
      <c r="J14" s="70"/>
      <c r="K14" s="70"/>
      <c r="L14" s="70"/>
      <c r="M14" s="70"/>
      <c r="O14" s="70" t="s">
        <v>300</v>
      </c>
      <c r="P14" s="70"/>
      <c r="Q14" s="70"/>
      <c r="R14" s="70"/>
      <c r="S14" s="70"/>
      <c r="T14" s="70"/>
      <c r="V14" s="70" t="s">
        <v>301</v>
      </c>
      <c r="W14" s="70"/>
      <c r="X14" s="70"/>
      <c r="Y14" s="70"/>
      <c r="Z14" s="70"/>
      <c r="AA14" s="70"/>
    </row>
    <row r="15" spans="1:27">
      <c r="A15" s="66"/>
      <c r="B15" s="66" t="s">
        <v>288</v>
      </c>
      <c r="C15" s="66" t="s">
        <v>289</v>
      </c>
      <c r="D15" s="66" t="s">
        <v>290</v>
      </c>
      <c r="E15" s="66" t="s">
        <v>291</v>
      </c>
      <c r="F15" s="66" t="s">
        <v>284</v>
      </c>
      <c r="H15" s="66"/>
      <c r="I15" s="66" t="s">
        <v>288</v>
      </c>
      <c r="J15" s="66" t="s">
        <v>289</v>
      </c>
      <c r="K15" s="66" t="s">
        <v>290</v>
      </c>
      <c r="L15" s="66" t="s">
        <v>291</v>
      </c>
      <c r="M15" s="66" t="s">
        <v>335</v>
      </c>
      <c r="O15" s="66"/>
      <c r="P15" s="66" t="s">
        <v>288</v>
      </c>
      <c r="Q15" s="66" t="s">
        <v>289</v>
      </c>
      <c r="R15" s="66" t="s">
        <v>290</v>
      </c>
      <c r="S15" s="66" t="s">
        <v>291</v>
      </c>
      <c r="T15" s="66" t="s">
        <v>284</v>
      </c>
      <c r="V15" s="66"/>
      <c r="W15" s="66" t="s">
        <v>288</v>
      </c>
      <c r="X15" s="66" t="s">
        <v>289</v>
      </c>
      <c r="Y15" s="66" t="s">
        <v>290</v>
      </c>
      <c r="Z15" s="66" t="s">
        <v>291</v>
      </c>
      <c r="AA15" s="66" t="s">
        <v>284</v>
      </c>
    </row>
    <row r="16" spans="1:27">
      <c r="A16" s="66" t="s">
        <v>302</v>
      </c>
      <c r="B16" s="66">
        <v>500</v>
      </c>
      <c r="C16" s="66">
        <v>700</v>
      </c>
      <c r="D16" s="66">
        <v>0</v>
      </c>
      <c r="E16" s="66">
        <v>3000</v>
      </c>
      <c r="F16" s="66">
        <v>662.33574999999996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19.938120000000001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2.1011783999999998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430.37536999999998</v>
      </c>
    </row>
    <row r="23" spans="1:62">
      <c r="A23" s="71" t="s">
        <v>303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304</v>
      </c>
      <c r="B24" s="70"/>
      <c r="C24" s="70"/>
      <c r="D24" s="70"/>
      <c r="E24" s="70"/>
      <c r="F24" s="70"/>
      <c r="H24" s="70" t="s">
        <v>305</v>
      </c>
      <c r="I24" s="70"/>
      <c r="J24" s="70"/>
      <c r="K24" s="70"/>
      <c r="L24" s="70"/>
      <c r="M24" s="70"/>
      <c r="O24" s="70" t="s">
        <v>306</v>
      </c>
      <c r="P24" s="70"/>
      <c r="Q24" s="70"/>
      <c r="R24" s="70"/>
      <c r="S24" s="70"/>
      <c r="T24" s="70"/>
      <c r="V24" s="70" t="s">
        <v>307</v>
      </c>
      <c r="W24" s="70"/>
      <c r="X24" s="70"/>
      <c r="Y24" s="70"/>
      <c r="Z24" s="70"/>
      <c r="AA24" s="70"/>
      <c r="AC24" s="70" t="s">
        <v>308</v>
      </c>
      <c r="AD24" s="70"/>
      <c r="AE24" s="70"/>
      <c r="AF24" s="70"/>
      <c r="AG24" s="70"/>
      <c r="AH24" s="70"/>
      <c r="AJ24" s="70" t="s">
        <v>309</v>
      </c>
      <c r="AK24" s="70"/>
      <c r="AL24" s="70"/>
      <c r="AM24" s="70"/>
      <c r="AN24" s="70"/>
      <c r="AO24" s="70"/>
      <c r="AQ24" s="70" t="s">
        <v>310</v>
      </c>
      <c r="AR24" s="70"/>
      <c r="AS24" s="70"/>
      <c r="AT24" s="70"/>
      <c r="AU24" s="70"/>
      <c r="AV24" s="70"/>
      <c r="AX24" s="70" t="s">
        <v>311</v>
      </c>
      <c r="AY24" s="70"/>
      <c r="AZ24" s="70"/>
      <c r="BA24" s="70"/>
      <c r="BB24" s="70"/>
      <c r="BC24" s="70"/>
      <c r="BE24" s="70" t="s">
        <v>312</v>
      </c>
      <c r="BF24" s="70"/>
      <c r="BG24" s="70"/>
      <c r="BH24" s="70"/>
      <c r="BI24" s="70"/>
      <c r="BJ24" s="70"/>
    </row>
    <row r="25" spans="1:62">
      <c r="A25" s="66"/>
      <c r="B25" s="66" t="s">
        <v>288</v>
      </c>
      <c r="C25" s="66" t="s">
        <v>289</v>
      </c>
      <c r="D25" s="66" t="s">
        <v>290</v>
      </c>
      <c r="E25" s="66" t="s">
        <v>291</v>
      </c>
      <c r="F25" s="66" t="s">
        <v>284</v>
      </c>
      <c r="H25" s="66"/>
      <c r="I25" s="66" t="s">
        <v>288</v>
      </c>
      <c r="J25" s="66" t="s">
        <v>289</v>
      </c>
      <c r="K25" s="66" t="s">
        <v>290</v>
      </c>
      <c r="L25" s="66" t="s">
        <v>291</v>
      </c>
      <c r="M25" s="66" t="s">
        <v>284</v>
      </c>
      <c r="O25" s="66"/>
      <c r="P25" s="66" t="s">
        <v>288</v>
      </c>
      <c r="Q25" s="66" t="s">
        <v>289</v>
      </c>
      <c r="R25" s="66" t="s">
        <v>290</v>
      </c>
      <c r="S25" s="66" t="s">
        <v>291</v>
      </c>
      <c r="T25" s="66" t="s">
        <v>284</v>
      </c>
      <c r="V25" s="66"/>
      <c r="W25" s="66" t="s">
        <v>288</v>
      </c>
      <c r="X25" s="66" t="s">
        <v>289</v>
      </c>
      <c r="Y25" s="66" t="s">
        <v>290</v>
      </c>
      <c r="Z25" s="66" t="s">
        <v>291</v>
      </c>
      <c r="AA25" s="66" t="s">
        <v>284</v>
      </c>
      <c r="AC25" s="66"/>
      <c r="AD25" s="66" t="s">
        <v>288</v>
      </c>
      <c r="AE25" s="66" t="s">
        <v>289</v>
      </c>
      <c r="AF25" s="66" t="s">
        <v>290</v>
      </c>
      <c r="AG25" s="66" t="s">
        <v>291</v>
      </c>
      <c r="AH25" s="66" t="s">
        <v>284</v>
      </c>
      <c r="AJ25" s="66"/>
      <c r="AK25" s="66" t="s">
        <v>288</v>
      </c>
      <c r="AL25" s="66" t="s">
        <v>289</v>
      </c>
      <c r="AM25" s="66" t="s">
        <v>290</v>
      </c>
      <c r="AN25" s="66" t="s">
        <v>291</v>
      </c>
      <c r="AO25" s="66" t="s">
        <v>284</v>
      </c>
      <c r="AQ25" s="66"/>
      <c r="AR25" s="66" t="s">
        <v>288</v>
      </c>
      <c r="AS25" s="66" t="s">
        <v>289</v>
      </c>
      <c r="AT25" s="66" t="s">
        <v>290</v>
      </c>
      <c r="AU25" s="66" t="s">
        <v>291</v>
      </c>
      <c r="AV25" s="66" t="s">
        <v>284</v>
      </c>
      <c r="AX25" s="66"/>
      <c r="AY25" s="66" t="s">
        <v>288</v>
      </c>
      <c r="AZ25" s="66" t="s">
        <v>289</v>
      </c>
      <c r="BA25" s="66" t="s">
        <v>290</v>
      </c>
      <c r="BB25" s="66" t="s">
        <v>291</v>
      </c>
      <c r="BC25" s="66" t="s">
        <v>284</v>
      </c>
      <c r="BE25" s="66"/>
      <c r="BF25" s="66" t="s">
        <v>288</v>
      </c>
      <c r="BG25" s="66" t="s">
        <v>289</v>
      </c>
      <c r="BH25" s="66" t="s">
        <v>290</v>
      </c>
      <c r="BI25" s="66" t="s">
        <v>291</v>
      </c>
      <c r="BJ25" s="66" t="s">
        <v>284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247.17625000000001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1.7488079000000001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1.4201987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19.780024000000001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2.3120495999999999</v>
      </c>
      <c r="AJ26" s="66" t="s">
        <v>313</v>
      </c>
      <c r="AK26" s="66">
        <v>320</v>
      </c>
      <c r="AL26" s="66">
        <v>400</v>
      </c>
      <c r="AM26" s="66">
        <v>0</v>
      </c>
      <c r="AN26" s="66">
        <v>1000</v>
      </c>
      <c r="AO26" s="66">
        <v>717.09379999999999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5.6798380000000002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3.2752843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4.0653113999999997</v>
      </c>
    </row>
    <row r="33" spans="1:68">
      <c r="A33" s="71" t="s">
        <v>314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178</v>
      </c>
      <c r="B34" s="70"/>
      <c r="C34" s="70"/>
      <c r="D34" s="70"/>
      <c r="E34" s="70"/>
      <c r="F34" s="70"/>
      <c r="H34" s="70" t="s">
        <v>315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316</v>
      </c>
      <c r="W34" s="70"/>
      <c r="X34" s="70"/>
      <c r="Y34" s="70"/>
      <c r="Z34" s="70"/>
      <c r="AA34" s="70"/>
      <c r="AC34" s="70" t="s">
        <v>317</v>
      </c>
      <c r="AD34" s="70"/>
      <c r="AE34" s="70"/>
      <c r="AF34" s="70"/>
      <c r="AG34" s="70"/>
      <c r="AH34" s="70"/>
      <c r="AJ34" s="70" t="s">
        <v>318</v>
      </c>
      <c r="AK34" s="70"/>
      <c r="AL34" s="70"/>
      <c r="AM34" s="70"/>
      <c r="AN34" s="70"/>
      <c r="AO34" s="70"/>
    </row>
    <row r="35" spans="1:68">
      <c r="A35" s="66"/>
      <c r="B35" s="66" t="s">
        <v>288</v>
      </c>
      <c r="C35" s="66" t="s">
        <v>289</v>
      </c>
      <c r="D35" s="66" t="s">
        <v>290</v>
      </c>
      <c r="E35" s="66" t="s">
        <v>291</v>
      </c>
      <c r="F35" s="66" t="s">
        <v>284</v>
      </c>
      <c r="H35" s="66"/>
      <c r="I35" s="66" t="s">
        <v>288</v>
      </c>
      <c r="J35" s="66" t="s">
        <v>289</v>
      </c>
      <c r="K35" s="66" t="s">
        <v>290</v>
      </c>
      <c r="L35" s="66" t="s">
        <v>291</v>
      </c>
      <c r="M35" s="66" t="s">
        <v>284</v>
      </c>
      <c r="O35" s="66"/>
      <c r="P35" s="66" t="s">
        <v>288</v>
      </c>
      <c r="Q35" s="66" t="s">
        <v>289</v>
      </c>
      <c r="R35" s="66" t="s">
        <v>290</v>
      </c>
      <c r="S35" s="66" t="s">
        <v>291</v>
      </c>
      <c r="T35" s="66" t="s">
        <v>284</v>
      </c>
      <c r="V35" s="66"/>
      <c r="W35" s="66" t="s">
        <v>288</v>
      </c>
      <c r="X35" s="66" t="s">
        <v>289</v>
      </c>
      <c r="Y35" s="66" t="s">
        <v>290</v>
      </c>
      <c r="Z35" s="66" t="s">
        <v>291</v>
      </c>
      <c r="AA35" s="66" t="s">
        <v>284</v>
      </c>
      <c r="AC35" s="66"/>
      <c r="AD35" s="66" t="s">
        <v>288</v>
      </c>
      <c r="AE35" s="66" t="s">
        <v>289</v>
      </c>
      <c r="AF35" s="66" t="s">
        <v>290</v>
      </c>
      <c r="AG35" s="66" t="s">
        <v>291</v>
      </c>
      <c r="AH35" s="66" t="s">
        <v>284</v>
      </c>
      <c r="AJ35" s="66"/>
      <c r="AK35" s="66" t="s">
        <v>288</v>
      </c>
      <c r="AL35" s="66" t="s">
        <v>289</v>
      </c>
      <c r="AM35" s="66" t="s">
        <v>290</v>
      </c>
      <c r="AN35" s="66" t="s">
        <v>291</v>
      </c>
      <c r="AO35" s="66" t="s">
        <v>284</v>
      </c>
    </row>
    <row r="36" spans="1:68">
      <c r="A36" s="66" t="s">
        <v>17</v>
      </c>
      <c r="B36" s="66">
        <v>570</v>
      </c>
      <c r="C36" s="66">
        <v>700</v>
      </c>
      <c r="D36" s="66">
        <v>0</v>
      </c>
      <c r="E36" s="66">
        <v>2000</v>
      </c>
      <c r="F36" s="66">
        <v>482.38085999999998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1269.422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4966.5083000000004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4757.7173000000003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105.71844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227.54298</v>
      </c>
    </row>
    <row r="43" spans="1:68">
      <c r="A43" s="71" t="s">
        <v>319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320</v>
      </c>
      <c r="B44" s="70"/>
      <c r="C44" s="70"/>
      <c r="D44" s="70"/>
      <c r="E44" s="70"/>
      <c r="F44" s="70"/>
      <c r="H44" s="70" t="s">
        <v>321</v>
      </c>
      <c r="I44" s="70"/>
      <c r="J44" s="70"/>
      <c r="K44" s="70"/>
      <c r="L44" s="70"/>
      <c r="M44" s="70"/>
      <c r="O44" s="70" t="s">
        <v>322</v>
      </c>
      <c r="P44" s="70"/>
      <c r="Q44" s="70"/>
      <c r="R44" s="70"/>
      <c r="S44" s="70"/>
      <c r="T44" s="70"/>
      <c r="V44" s="70" t="s">
        <v>323</v>
      </c>
      <c r="W44" s="70"/>
      <c r="X44" s="70"/>
      <c r="Y44" s="70"/>
      <c r="Z44" s="70"/>
      <c r="AA44" s="70"/>
      <c r="AC44" s="70" t="s">
        <v>324</v>
      </c>
      <c r="AD44" s="70"/>
      <c r="AE44" s="70"/>
      <c r="AF44" s="70"/>
      <c r="AG44" s="70"/>
      <c r="AH44" s="70"/>
      <c r="AJ44" s="70" t="s">
        <v>325</v>
      </c>
      <c r="AK44" s="70"/>
      <c r="AL44" s="70"/>
      <c r="AM44" s="70"/>
      <c r="AN44" s="70"/>
      <c r="AO44" s="70"/>
      <c r="AQ44" s="70" t="s">
        <v>326</v>
      </c>
      <c r="AR44" s="70"/>
      <c r="AS44" s="70"/>
      <c r="AT44" s="70"/>
      <c r="AU44" s="70"/>
      <c r="AV44" s="70"/>
      <c r="AX44" s="70" t="s">
        <v>327</v>
      </c>
      <c r="AY44" s="70"/>
      <c r="AZ44" s="70"/>
      <c r="BA44" s="70"/>
      <c r="BB44" s="70"/>
      <c r="BC44" s="70"/>
      <c r="BE44" s="70" t="s">
        <v>328</v>
      </c>
      <c r="BF44" s="70"/>
      <c r="BG44" s="70"/>
      <c r="BH44" s="70"/>
      <c r="BI44" s="70"/>
      <c r="BJ44" s="70"/>
    </row>
    <row r="45" spans="1:68">
      <c r="A45" s="66"/>
      <c r="B45" s="66" t="s">
        <v>288</v>
      </c>
      <c r="C45" s="66" t="s">
        <v>289</v>
      </c>
      <c r="D45" s="66" t="s">
        <v>290</v>
      </c>
      <c r="E45" s="66" t="s">
        <v>291</v>
      </c>
      <c r="F45" s="66" t="s">
        <v>284</v>
      </c>
      <c r="H45" s="66"/>
      <c r="I45" s="66" t="s">
        <v>288</v>
      </c>
      <c r="J45" s="66" t="s">
        <v>289</v>
      </c>
      <c r="K45" s="66" t="s">
        <v>290</v>
      </c>
      <c r="L45" s="66" t="s">
        <v>291</v>
      </c>
      <c r="M45" s="66" t="s">
        <v>284</v>
      </c>
      <c r="O45" s="66"/>
      <c r="P45" s="66" t="s">
        <v>288</v>
      </c>
      <c r="Q45" s="66" t="s">
        <v>289</v>
      </c>
      <c r="R45" s="66" t="s">
        <v>290</v>
      </c>
      <c r="S45" s="66" t="s">
        <v>291</v>
      </c>
      <c r="T45" s="66" t="s">
        <v>284</v>
      </c>
      <c r="V45" s="66"/>
      <c r="W45" s="66" t="s">
        <v>288</v>
      </c>
      <c r="X45" s="66" t="s">
        <v>289</v>
      </c>
      <c r="Y45" s="66" t="s">
        <v>290</v>
      </c>
      <c r="Z45" s="66" t="s">
        <v>291</v>
      </c>
      <c r="AA45" s="66" t="s">
        <v>284</v>
      </c>
      <c r="AC45" s="66"/>
      <c r="AD45" s="66" t="s">
        <v>288</v>
      </c>
      <c r="AE45" s="66" t="s">
        <v>289</v>
      </c>
      <c r="AF45" s="66" t="s">
        <v>290</v>
      </c>
      <c r="AG45" s="66" t="s">
        <v>291</v>
      </c>
      <c r="AH45" s="66" t="s">
        <v>284</v>
      </c>
      <c r="AJ45" s="66"/>
      <c r="AK45" s="66" t="s">
        <v>288</v>
      </c>
      <c r="AL45" s="66" t="s">
        <v>289</v>
      </c>
      <c r="AM45" s="66" t="s">
        <v>290</v>
      </c>
      <c r="AN45" s="66" t="s">
        <v>291</v>
      </c>
      <c r="AO45" s="66" t="s">
        <v>284</v>
      </c>
      <c r="AQ45" s="66"/>
      <c r="AR45" s="66" t="s">
        <v>288</v>
      </c>
      <c r="AS45" s="66" t="s">
        <v>289</v>
      </c>
      <c r="AT45" s="66" t="s">
        <v>290</v>
      </c>
      <c r="AU45" s="66" t="s">
        <v>291</v>
      </c>
      <c r="AV45" s="66" t="s">
        <v>284</v>
      </c>
      <c r="AX45" s="66"/>
      <c r="AY45" s="66" t="s">
        <v>288</v>
      </c>
      <c r="AZ45" s="66" t="s">
        <v>289</v>
      </c>
      <c r="BA45" s="66" t="s">
        <v>290</v>
      </c>
      <c r="BB45" s="66" t="s">
        <v>291</v>
      </c>
      <c r="BC45" s="66" t="s">
        <v>284</v>
      </c>
      <c r="BE45" s="66"/>
      <c r="BF45" s="66" t="s">
        <v>288</v>
      </c>
      <c r="BG45" s="66" t="s">
        <v>289</v>
      </c>
      <c r="BH45" s="66" t="s">
        <v>290</v>
      </c>
      <c r="BI45" s="66" t="s">
        <v>291</v>
      </c>
      <c r="BJ45" s="66" t="s">
        <v>284</v>
      </c>
    </row>
    <row r="46" spans="1:68">
      <c r="A46" s="66" t="s">
        <v>23</v>
      </c>
      <c r="B46" s="66">
        <v>7</v>
      </c>
      <c r="C46" s="66">
        <v>9</v>
      </c>
      <c r="D46" s="66">
        <v>0</v>
      </c>
      <c r="E46" s="66">
        <v>45</v>
      </c>
      <c r="F46" s="66">
        <v>20.698754999999998</v>
      </c>
      <c r="H46" s="66" t="s">
        <v>24</v>
      </c>
      <c r="I46" s="66">
        <v>7</v>
      </c>
      <c r="J46" s="66">
        <v>9</v>
      </c>
      <c r="K46" s="66">
        <v>0</v>
      </c>
      <c r="L46" s="66">
        <v>35</v>
      </c>
      <c r="M46" s="66">
        <v>11.461710999999999</v>
      </c>
      <c r="O46" s="66" t="s">
        <v>329</v>
      </c>
      <c r="P46" s="66">
        <v>600</v>
      </c>
      <c r="Q46" s="66">
        <v>800</v>
      </c>
      <c r="R46" s="66">
        <v>0</v>
      </c>
      <c r="S46" s="66">
        <v>10000</v>
      </c>
      <c r="T46" s="66">
        <v>1488.1815999999999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8.8472679999999998E-2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5.0477056999999999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91.37818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65.706819999999993</v>
      </c>
      <c r="AX46" s="66" t="s">
        <v>330</v>
      </c>
      <c r="AY46" s="66"/>
      <c r="AZ46" s="66"/>
      <c r="BA46" s="66"/>
      <c r="BB46" s="66"/>
      <c r="BC46" s="66"/>
      <c r="BE46" s="66" t="s">
        <v>331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336</v>
      </c>
      <c r="B2" s="62" t="s">
        <v>337</v>
      </c>
      <c r="C2" s="62" t="s">
        <v>332</v>
      </c>
      <c r="D2" s="62">
        <v>66</v>
      </c>
      <c r="E2" s="62">
        <v>2147.6396</v>
      </c>
      <c r="F2" s="62">
        <v>385.68383999999998</v>
      </c>
      <c r="G2" s="62">
        <v>39.357486999999999</v>
      </c>
      <c r="H2" s="62">
        <v>24.197331999999999</v>
      </c>
      <c r="I2" s="62">
        <v>15.160154</v>
      </c>
      <c r="J2" s="62">
        <v>64.090879999999999</v>
      </c>
      <c r="K2" s="62">
        <v>40.300922</v>
      </c>
      <c r="L2" s="62">
        <v>23.789959</v>
      </c>
      <c r="M2" s="62">
        <v>34.170955999999997</v>
      </c>
      <c r="N2" s="62">
        <v>4.5731425000000003</v>
      </c>
      <c r="O2" s="62">
        <v>19.298625999999999</v>
      </c>
      <c r="P2" s="62">
        <v>1138.0524</v>
      </c>
      <c r="Q2" s="62">
        <v>26.108349</v>
      </c>
      <c r="R2" s="62">
        <v>662.33574999999996</v>
      </c>
      <c r="S2" s="62">
        <v>62.897329999999997</v>
      </c>
      <c r="T2" s="62">
        <v>7193.2563</v>
      </c>
      <c r="U2" s="62">
        <v>2.1011783999999998</v>
      </c>
      <c r="V2" s="62">
        <v>19.938120000000001</v>
      </c>
      <c r="W2" s="62">
        <v>430.37536999999998</v>
      </c>
      <c r="X2" s="62">
        <v>247.17625000000001</v>
      </c>
      <c r="Y2" s="62">
        <v>1.7488079000000001</v>
      </c>
      <c r="Z2" s="62">
        <v>1.4201987</v>
      </c>
      <c r="AA2" s="62">
        <v>19.780024000000001</v>
      </c>
      <c r="AB2" s="62">
        <v>2.3120495999999999</v>
      </c>
      <c r="AC2" s="62">
        <v>717.09379999999999</v>
      </c>
      <c r="AD2" s="62">
        <v>5.6798380000000002</v>
      </c>
      <c r="AE2" s="62">
        <v>3.2752843</v>
      </c>
      <c r="AF2" s="62">
        <v>4.0653113999999997</v>
      </c>
      <c r="AG2" s="62">
        <v>482.38085999999998</v>
      </c>
      <c r="AH2" s="62">
        <v>338.37200000000001</v>
      </c>
      <c r="AI2" s="62">
        <v>144.00885</v>
      </c>
      <c r="AJ2" s="62">
        <v>1269.422</v>
      </c>
      <c r="AK2" s="62">
        <v>4966.5083000000004</v>
      </c>
      <c r="AL2" s="62">
        <v>105.71844</v>
      </c>
      <c r="AM2" s="62">
        <v>4757.7173000000003</v>
      </c>
      <c r="AN2" s="62">
        <v>227.54298</v>
      </c>
      <c r="AO2" s="62">
        <v>20.698754999999998</v>
      </c>
      <c r="AP2" s="62">
        <v>16.784137999999999</v>
      </c>
      <c r="AQ2" s="62">
        <v>3.9146169999999998</v>
      </c>
      <c r="AR2" s="62">
        <v>11.461710999999999</v>
      </c>
      <c r="AS2" s="62">
        <v>1488.1815999999999</v>
      </c>
      <c r="AT2" s="62">
        <v>8.8472679999999998E-2</v>
      </c>
      <c r="AU2" s="62">
        <v>5.0477056999999999</v>
      </c>
      <c r="AV2" s="62">
        <v>91.37818</v>
      </c>
      <c r="AW2" s="62">
        <v>65.706819999999993</v>
      </c>
      <c r="AX2" s="62">
        <v>0.103432775</v>
      </c>
      <c r="AY2" s="62">
        <v>0.95390564</v>
      </c>
      <c r="AZ2" s="62">
        <v>190.52950999999999</v>
      </c>
      <c r="BA2" s="62">
        <v>28.907646</v>
      </c>
      <c r="BB2" s="62">
        <v>7.9371685999999997</v>
      </c>
      <c r="BC2" s="62">
        <v>11.655778</v>
      </c>
      <c r="BD2" s="62">
        <v>9.2893530000000002</v>
      </c>
      <c r="BE2" s="62">
        <v>0.45586624999999997</v>
      </c>
      <c r="BF2" s="62">
        <v>1.7557337</v>
      </c>
      <c r="BG2" s="62">
        <v>1.1518281E-3</v>
      </c>
      <c r="BH2" s="62">
        <v>1.1631465000000001E-2</v>
      </c>
      <c r="BI2" s="62">
        <v>9.0326020000000007E-3</v>
      </c>
      <c r="BJ2" s="62">
        <v>3.9220369999999997E-2</v>
      </c>
      <c r="BK2" s="62">
        <v>8.8602166000000004E-5</v>
      </c>
      <c r="BL2" s="62">
        <v>0.18521196000000001</v>
      </c>
      <c r="BM2" s="62">
        <v>2.0234358000000001</v>
      </c>
      <c r="BN2" s="62">
        <v>0.64453930000000004</v>
      </c>
      <c r="BO2" s="62">
        <v>31.461348000000001</v>
      </c>
      <c r="BP2" s="62">
        <v>5.6035279999999998</v>
      </c>
      <c r="BQ2" s="62">
        <v>10.442717</v>
      </c>
      <c r="BR2" s="62">
        <v>38.805847</v>
      </c>
      <c r="BS2" s="62">
        <v>13.140608</v>
      </c>
      <c r="BT2" s="62">
        <v>6.2276993000000003</v>
      </c>
      <c r="BU2" s="62">
        <v>0.41397341999999998</v>
      </c>
      <c r="BV2" s="62">
        <v>1.5111309E-2</v>
      </c>
      <c r="BW2" s="62">
        <v>0.44852566999999999</v>
      </c>
      <c r="BX2" s="62">
        <v>0.64646493999999999</v>
      </c>
      <c r="BY2" s="62">
        <v>4.8115461999999998E-2</v>
      </c>
      <c r="BZ2" s="62">
        <v>8.4763386999999997E-4</v>
      </c>
      <c r="CA2" s="62">
        <v>0.46691962999999997</v>
      </c>
      <c r="CB2" s="62">
        <v>8.3212319999999996E-3</v>
      </c>
      <c r="CC2" s="62">
        <v>3.7371870000000001E-2</v>
      </c>
      <c r="CD2" s="62">
        <v>0.53263660000000002</v>
      </c>
      <c r="CE2" s="62">
        <v>4.921756E-2</v>
      </c>
      <c r="CF2" s="62">
        <v>0.17031112000000001</v>
      </c>
      <c r="CG2" s="62">
        <v>2.4750000000000001E-7</v>
      </c>
      <c r="CH2" s="62">
        <v>1.3411775000000001E-2</v>
      </c>
      <c r="CI2" s="62">
        <v>1.9428639999999999E-7</v>
      </c>
      <c r="CJ2" s="62">
        <v>1.2230650000000001</v>
      </c>
      <c r="CK2" s="62">
        <v>6.8948893000000001E-3</v>
      </c>
      <c r="CL2" s="62">
        <v>3.2246768000000001</v>
      </c>
      <c r="CM2" s="62">
        <v>1.7402982</v>
      </c>
      <c r="CN2" s="62">
        <v>1835.5391999999999</v>
      </c>
      <c r="CO2" s="62">
        <v>3103.8166999999999</v>
      </c>
      <c r="CP2" s="62">
        <v>1619.1333999999999</v>
      </c>
      <c r="CQ2" s="62">
        <v>679.77030000000002</v>
      </c>
      <c r="CR2" s="62">
        <v>367.69542999999999</v>
      </c>
      <c r="CS2" s="62">
        <v>356.65924000000001</v>
      </c>
      <c r="CT2" s="62">
        <v>1748.3218999999999</v>
      </c>
      <c r="CU2" s="62">
        <v>968.8261</v>
      </c>
      <c r="CV2" s="62">
        <v>1148.4761000000001</v>
      </c>
      <c r="CW2" s="62">
        <v>1120.9644000000001</v>
      </c>
      <c r="CX2" s="62">
        <v>315.65224999999998</v>
      </c>
      <c r="CY2" s="62">
        <v>2441.0578999999998</v>
      </c>
      <c r="CZ2" s="62">
        <v>1152.9557</v>
      </c>
      <c r="DA2" s="62">
        <v>2444.3703999999998</v>
      </c>
      <c r="DB2" s="62">
        <v>2648.1170000000002</v>
      </c>
      <c r="DC2" s="62">
        <v>3263.7739999999999</v>
      </c>
      <c r="DD2" s="62">
        <v>5341.5159999999996</v>
      </c>
      <c r="DE2" s="62">
        <v>1106.9648</v>
      </c>
      <c r="DF2" s="62">
        <v>2907.1738</v>
      </c>
      <c r="DG2" s="62">
        <v>1197.0930000000001</v>
      </c>
      <c r="DH2" s="62">
        <v>42.706757000000003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28.907646</v>
      </c>
      <c r="B6">
        <f>BB2</f>
        <v>7.9371685999999997</v>
      </c>
      <c r="C6">
        <f>BC2</f>
        <v>11.655778</v>
      </c>
      <c r="D6">
        <f>BD2</f>
        <v>9.2893530000000002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19695</v>
      </c>
      <c r="C2" s="57">
        <f ca="1">YEAR(TODAY())-YEAR(B2)+IF(TODAY()&gt;=DATE(YEAR(TODAY()),MONTH(B2),DAY(B2)),0,-1)</f>
        <v>66</v>
      </c>
      <c r="E2" s="53">
        <v>171</v>
      </c>
      <c r="F2" s="54" t="s">
        <v>40</v>
      </c>
      <c r="G2" s="53">
        <v>74</v>
      </c>
      <c r="H2" s="52" t="s">
        <v>42</v>
      </c>
      <c r="I2" s="73">
        <f>ROUND(G3/E3^2,1)</f>
        <v>25.3</v>
      </c>
    </row>
    <row r="3" spans="1:9">
      <c r="E3" s="52">
        <f>E2/100</f>
        <v>1.71</v>
      </c>
      <c r="F3" s="52" t="s">
        <v>41</v>
      </c>
      <c r="G3" s="52">
        <f>G2</f>
        <v>74</v>
      </c>
      <c r="H3" s="52" t="s">
        <v>42</v>
      </c>
      <c r="I3" s="73"/>
    </row>
    <row r="4" spans="1:9">
      <c r="A4" t="s">
        <v>274</v>
      </c>
    </row>
    <row r="5" spans="1:9">
      <c r="B5" s="61">
        <v>43893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김성수, ID : H2500002)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03월 11일 09:07:02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J8" sqref="J8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43893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66</v>
      </c>
      <c r="G12" s="152"/>
      <c r="H12" s="152"/>
      <c r="I12" s="152"/>
      <c r="K12" s="123">
        <f>'개인정보 및 신체계측 입력'!E2</f>
        <v>171</v>
      </c>
      <c r="L12" s="124"/>
      <c r="M12" s="117">
        <f>'개인정보 및 신체계측 입력'!G2</f>
        <v>74</v>
      </c>
      <c r="N12" s="118"/>
      <c r="O12" s="113" t="s">
        <v>272</v>
      </c>
      <c r="P12" s="107"/>
      <c r="Q12" s="110">
        <f>'개인정보 및 신체계측 입력'!I2</f>
        <v>25.3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김성수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78.850999999999999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8.0459999999999994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13.103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0.8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5.7</v>
      </c>
      <c r="L72" s="37" t="s">
        <v>54</v>
      </c>
      <c r="M72" s="37">
        <f>ROUND('DRIs DATA'!K8,1)</f>
        <v>3.1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88.31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166.15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247.18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154.13999999999999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60.3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331.1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206.99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2020-03-11T00:40:52Z</dcterms:modified>
</cp:coreProperties>
</file>