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390" tabRatio="873" firstSheet="1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<sst xmlns="http://schemas.openxmlformats.org/spreadsheetml/2006/main" count="692" uniqueCount="283">
  <si>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</si>
  <si>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</si>
  <si>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</si>
  <si>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</si>
  <si>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</si>
  <si>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</si>
  <si>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</si>
  <si>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</si>
  <si>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</si>
  <si>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</si>
  <si>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</si>
  <si>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</si>
  <si>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</si>
  <si>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</si>
  <si>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</si>
  <si>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</si>
  <si>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</si>
  <si>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</si>
  <si>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</si>
  <si>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</si>
  <si>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</si>
  <si>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</si>
  <si>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</si>
  <si>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</si>
  <si>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</si>
  <si>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</si>
  <si>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</si>
  <si>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</si>
  <si>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</si>
  <si>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</si>
  <si>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</si>
  <si>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</si>
  <si>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</si>
  <si>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</si>
  <si>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</si>
  <si>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</si>
  <si>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</si>
  <si>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</si>
  <si>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</si>
  <si>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</si>
  <si>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</si>
  <si>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</si>
  <si>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</si>
  <si>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</si>
  <si>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</si>
  <si>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</si>
  <si>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</si>
  <si>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</si>
  <si>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</si>
  <si>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</si>
  <si>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</si>
  <si>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</si>
  <si>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</si>
  <si>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</si>
  <si>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</si>
  <si>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</si>
  <si>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</si>
  <si>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</si>
  <si>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</si>
  <si>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</si>
  <si>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</si>
  <si>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</si>
  <si>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</si>
  <si>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</si>
  <si>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</si>
  <si>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</si>
  <si>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</si>
  <si>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</si>
  <si>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</si>
  <si>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</si>
  <si>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</si>
  <si>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</si>
  <si>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</si>
  <si>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</si>
  <si>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</si>
  <si>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</si>
  <si>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</si>
  <si>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</si>
  <si>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</si>
  <si>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</si>
  <si>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</si>
  <si>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</si>
  <si>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</si>
  <si>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</si>
  <si>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</si>
  <si>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</si>
  <si>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</si>
  <si>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</si>
  <si>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</si>
  <si>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</si>
  <si>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</si>
  <si>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</si>
  <si>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</si>
  <si>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</si>
  <si>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</si>
  <si>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</si>
  <si>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</si>
  <si>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</si>
  <si>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</si>
  <si>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</si>
  <si>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</si>
  <si>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</si>
  <si>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</si>
  <si>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</si>
  <si>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</si>
  <si>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</si>
  <si>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</si>
  <si>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</si>
  <si>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</si>
  <si>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</si>
  <si>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</si>
  <si>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</si>
  <si>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</si>
  <si>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</si>
  <si>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</si>
  <si>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</si>
  <si>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</si>
  <si>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</si>
  <si>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</si>
  <si>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</si>
  <si>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</si>
  <si>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</si>
  <si>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</si>
  <si>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</si>
  <si>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</si>
  <si>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</si>
  <si>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</si>
  <si>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</si>
  <si>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</si>
  <si>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</si>
  <si>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</si>
  <si>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</si>
  <si>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</si>
  <si>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</si>
  <si>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</si>
  <si>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</si>
  <si>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</si>
  <si>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</si>
  <si>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</si>
  <si>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</si>
  <si>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</si>
  <si>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</si>
  <si>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</si>
  <si>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</si>
  <si>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</si>
  <si>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</si>
  <si>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</si>
  <si>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</si>
  <si>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</si>
  <si>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</si>
  <si>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</si>
  <si>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</si>
  <si>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</si>
  <si>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</si>
  <si>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</si>
  <si>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</si>
  <si>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</si>
  <si>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</si>
  <si>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</si>
  <si>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</si>
  <si>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</si>
  <si>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</si>
  <si>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</si>
  <si>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</si>
  <si>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</si>
  <si>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</si>
  <si>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</si>
  <si>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</si>
  <si>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</si>
  <si>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</si>
  <si>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</si>
  <si>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</si>
  <si>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</si>
  <si>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</si>
  <si>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</si>
  <si>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</si>
  <si>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</si>
  <si>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</si>
  <si>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</si>
  <si>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</si>
  <si>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</si>
  <si>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</si>
  <si>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</si>
  <si>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</si>
  <si>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</si>
  <si>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</si>
  <si>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</si>
  <si>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</si>
  <si>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</si>
  <si>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</si>
  <si>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</si>
  <si>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</si>
  <si>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</si>
  <si>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</si>
  <si>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</si>
  <si>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</si>
  <si>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</si>
  <si>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</si>
  <si>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</si>
  <si>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</si>
  <si>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</si>
  <si>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</si>
  <si>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</si>
  <si>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</si>
  <si>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</si>
  <si>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</si>
  <si>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</si>
  <si>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</si>
  <si>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</si>
  <si>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</si>
  <si>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</si>
  <si>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</si>
  <si>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</si>
  <si>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</si>
  <si>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</si>
  <si>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</si>
  <si>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</si>
  <si>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</si>
  <si>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</si>
  <si>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</si>
  <si>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</si>
  <si>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</si>
  <si>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</si>
  <si>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</si>
  <si>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</si>
  <si>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</si>
  <si>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</si>
  <si>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</si>
  <si>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</si>
  <si>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</si>
  <si>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</si>
  <si>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</si>
  <si>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</si>
  <si>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</si>
  <si>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</si>
  <si>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</si>
  <si>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</si>
  <si>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</si>
  <si>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</si>
  <si>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</si>
  <si>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</si>
  <si>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</si>
  <si>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</si>
  <si>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</si>
  <si>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</si>
  <si>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</si>
  <si>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</si>
  <si>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</si>
  <si>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</si>
  <si>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</si>
  <si>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</si>
  <si>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</si>
  <si>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</si>
  <si>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</si>
  <si>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</si>
  <si>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</si>
  <si>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</si>
  <si>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</si>
  <si>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</si>
  <si>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</si>
  <si>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</si>
  <si>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</si>
  <si>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</si>
  <si>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</si>
  <si>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</si>
  <si>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</si>
  <si>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</si>
  <si>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</si>
  <si>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</si>
  <si>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</si>
  <si>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</si>
  <si>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</si>
  <si>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</si>
  <si>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</si>
  <si>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</si>
  <si>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</si>
  <si>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</si>
  <si>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</si>
  <si>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박진용, ID : H2500003)</t>
  </si>
  <si>
    <t>출력시각</t>
  </si>
  <si>
    <t>2020년 11월 24일 16:49:13</t>
  </si>
  <si>
    <t>H2500003</t>
  </si>
  <si>
    <t>박진용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</si>
</sst>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943192"/>
        <c:axId val="510940448"/>
      </c:barChart>
      <c:catAx>
        <c:axId val="5109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940448"/>
        <c:crosses val="autoZero"/>
        <c:auto val="1"/>
        <c:lblAlgn val="ctr"/>
        <c:lblOffset val="100"/>
        <c:noMultiLvlLbl val="0"/>
      </c:catAx>
      <c:valAx>
        <c:axId val="51094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94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545280"/>
        <c:axId val="260544888"/>
      </c:barChart>
      <c:catAx>
        <c:axId val="26054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544888"/>
        <c:crosses val="autoZero"/>
        <c:auto val="1"/>
        <c:lblAlgn val="ctr"/>
        <c:lblOffset val="100"/>
        <c:noMultiLvlLbl val="0"/>
      </c:catAx>
      <c:valAx>
        <c:axId val="26054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54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545672"/>
        <c:axId val="260549592"/>
      </c:barChart>
      <c:catAx>
        <c:axId val="26054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549592"/>
        <c:crosses val="autoZero"/>
        <c:auto val="1"/>
        <c:lblAlgn val="ctr"/>
        <c:lblOffset val="100"/>
        <c:noMultiLvlLbl val="0"/>
      </c:catAx>
      <c:valAx>
        <c:axId val="26054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54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1531.2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549984"/>
        <c:axId val="260547632"/>
      </c:barChart>
      <c:catAx>
        <c:axId val="26054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547632"/>
        <c:crosses val="autoZero"/>
        <c:auto val="1"/>
        <c:lblAlgn val="ctr"/>
        <c:lblOffset val="100"/>
        <c:noMultiLvlLbl val="0"/>
      </c:catAx>
      <c:valAx>
        <c:axId val="26054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54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4357.3999999999996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548416"/>
        <c:axId val="260546064"/>
      </c:barChart>
      <c:catAx>
        <c:axId val="26054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546064"/>
        <c:crosses val="autoZero"/>
        <c:auto val="1"/>
        <c:lblAlgn val="ctr"/>
        <c:lblOffset val="100"/>
        <c:noMultiLvlLbl val="0"/>
      </c:catAx>
      <c:valAx>
        <c:axId val="260546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5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550376"/>
        <c:axId val="260551160"/>
      </c:barChart>
      <c:catAx>
        <c:axId val="26055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551160"/>
        <c:crosses val="autoZero"/>
        <c:auto val="1"/>
        <c:lblAlgn val="ctr"/>
        <c:lblOffset val="100"/>
        <c:noMultiLvlLbl val="0"/>
      </c:catAx>
      <c:valAx>
        <c:axId val="26055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55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207512"/>
        <c:axId val="507790472"/>
      </c:barChart>
      <c:catAx>
        <c:axId val="20020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90472"/>
        <c:crosses val="autoZero"/>
        <c:auto val="1"/>
        <c:lblAlgn val="ctr"/>
        <c:lblOffset val="100"/>
        <c:noMultiLvlLbl val="0"/>
      </c:catAx>
      <c:valAx>
        <c:axId val="50779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20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793608"/>
        <c:axId val="507787336"/>
      </c:barChart>
      <c:catAx>
        <c:axId val="50779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87336"/>
        <c:crosses val="autoZero"/>
        <c:auto val="1"/>
        <c:lblAlgn val="ctr"/>
        <c:lblOffset val="100"/>
        <c:noMultiLvlLbl val="0"/>
      </c:catAx>
      <c:valAx>
        <c:axId val="507787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79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3802.4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790080"/>
        <c:axId val="507790864"/>
      </c:barChart>
      <c:catAx>
        <c:axId val="50779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90864"/>
        <c:crosses val="autoZero"/>
        <c:auto val="1"/>
        <c:lblAlgn val="ctr"/>
        <c:lblOffset val="100"/>
        <c:noMultiLvlLbl val="0"/>
      </c:catAx>
      <c:valAx>
        <c:axId val="5077908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79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791256"/>
        <c:axId val="507787728"/>
      </c:barChart>
      <c:catAx>
        <c:axId val="50779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87728"/>
        <c:crosses val="autoZero"/>
        <c:auto val="1"/>
        <c:lblAlgn val="ctr"/>
        <c:lblOffset val="100"/>
        <c:noMultiLvlLbl val="0"/>
      </c:catAx>
      <c:valAx>
        <c:axId val="50778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79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792040"/>
        <c:axId val="507788512"/>
      </c:barChart>
      <c:catAx>
        <c:axId val="50779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88512"/>
        <c:crosses val="autoZero"/>
        <c:auto val="1"/>
        <c:lblAlgn val="ctr"/>
        <c:lblOffset val="100"/>
        <c:noMultiLvlLbl val="0"/>
      </c:catAx>
      <c:valAx>
        <c:axId val="507788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79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34.799999999999997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939272"/>
        <c:axId val="510944368"/>
      </c:barChart>
      <c:catAx>
        <c:axId val="51093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944368"/>
        <c:crosses val="autoZero"/>
        <c:auto val="1"/>
        <c:lblAlgn val="ctr"/>
        <c:lblOffset val="100"/>
        <c:noMultiLvlLbl val="0"/>
      </c:catAx>
      <c:valAx>
        <c:axId val="510944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93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619.9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792824"/>
        <c:axId val="507794392"/>
      </c:barChart>
      <c:catAx>
        <c:axId val="50779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94392"/>
        <c:crosses val="autoZero"/>
        <c:auto val="1"/>
        <c:lblAlgn val="ctr"/>
        <c:lblOffset val="100"/>
        <c:noMultiLvlLbl val="0"/>
      </c:catAx>
      <c:valAx>
        <c:axId val="507794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79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788904"/>
        <c:axId val="507794784"/>
      </c:barChart>
      <c:catAx>
        <c:axId val="50778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94784"/>
        <c:crosses val="autoZero"/>
        <c:auto val="1"/>
        <c:lblAlgn val="ctr"/>
        <c:lblOffset val="100"/>
        <c:noMultiLvlLbl val="0"/>
      </c:catAx>
      <c:valAx>
        <c:axId val="50779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78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8.9</c:v>
                </c:pt>
                <c:pt idx="1">
                  <c:v>11.9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130880"/>
        <c:axId val="514130096"/>
      </c:barChart>
      <c:catAx>
        <c:axId val="51413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0096"/>
        <c:crosses val="autoZero"/>
        <c:auto val="1"/>
        <c:lblAlgn val="ctr"/>
        <c:lblOffset val="100"/>
        <c:noMultiLvlLbl val="0"/>
      </c:catAx>
      <c:valAx>
        <c:axId val="51413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15.089814000000001</c:v>
                </c:pt>
                <c:pt idx="1">
                  <c:v>19.694019999999998</c:v>
                </c:pt>
                <c:pt idx="2">
                  <c:v>18.4513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6368"/>
        <c:axId val="514135192"/>
      </c:barChart>
      <c:catAx>
        <c:axId val="51413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5192"/>
        <c:crosses val="autoZero"/>
        <c:auto val="1"/>
        <c:lblAlgn val="ctr"/>
        <c:lblOffset val="100"/>
        <c:noMultiLvlLbl val="0"/>
      </c:catAx>
      <c:valAx>
        <c:axId val="51413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6760"/>
        <c:axId val="514130488"/>
      </c:barChart>
      <c:catAx>
        <c:axId val="51413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0488"/>
        <c:crosses val="autoZero"/>
        <c:auto val="1"/>
        <c:lblAlgn val="ctr"/>
        <c:lblOffset val="100"/>
        <c:noMultiLvlLbl val="0"/>
      </c:catAx>
      <c:valAx>
        <c:axId val="51413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76.099999999999994</c:v>
                </c:pt>
                <c:pt idx="1">
                  <c:v>7.6</c:v>
                </c:pt>
                <c:pt idx="2">
                  <c:v>16.3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134408"/>
        <c:axId val="514134016"/>
      </c:barChart>
      <c:catAx>
        <c:axId val="51413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4016"/>
        <c:crosses val="autoZero"/>
        <c:auto val="1"/>
        <c:lblAlgn val="ctr"/>
        <c:lblOffset val="100"/>
        <c:noMultiLvlLbl val="0"/>
      </c:catAx>
      <c:valAx>
        <c:axId val="514134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2362.3000000000002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5976"/>
        <c:axId val="514135584"/>
      </c:barChart>
      <c:catAx>
        <c:axId val="51413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5584"/>
        <c:crosses val="autoZero"/>
        <c:auto val="1"/>
        <c:lblAlgn val="ctr"/>
        <c:lblOffset val="100"/>
        <c:noMultiLvlLbl val="0"/>
      </c:catAx>
      <c:valAx>
        <c:axId val="514135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2056"/>
        <c:axId val="514137152"/>
      </c:barChart>
      <c:catAx>
        <c:axId val="51413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37152"/>
        <c:crosses val="autoZero"/>
        <c:auto val="1"/>
        <c:lblAlgn val="ctr"/>
        <c:lblOffset val="100"/>
        <c:noMultiLvlLbl val="0"/>
      </c:catAx>
      <c:valAx>
        <c:axId val="514137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692.8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37544"/>
        <c:axId val="534030240"/>
      </c:barChart>
      <c:catAx>
        <c:axId val="51413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30240"/>
        <c:crosses val="autoZero"/>
        <c:auto val="1"/>
        <c:lblAlgn val="ctr"/>
        <c:lblOffset val="100"/>
        <c:noMultiLvlLbl val="0"/>
      </c:catAx>
      <c:valAx>
        <c:axId val="534030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3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941232"/>
        <c:axId val="510940056"/>
      </c:barChart>
      <c:catAx>
        <c:axId val="51094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940056"/>
        <c:crosses val="autoZero"/>
        <c:auto val="1"/>
        <c:lblAlgn val="ctr"/>
        <c:lblOffset val="100"/>
        <c:noMultiLvlLbl val="0"/>
      </c:catAx>
      <c:valAx>
        <c:axId val="51094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94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7695.2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028672"/>
        <c:axId val="534027104"/>
      </c:barChart>
      <c:catAx>
        <c:axId val="53402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27104"/>
        <c:crosses val="autoZero"/>
        <c:auto val="1"/>
        <c:lblAlgn val="ctr"/>
        <c:lblOffset val="100"/>
        <c:noMultiLvlLbl val="0"/>
      </c:catAx>
      <c:valAx>
        <c:axId val="53402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02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024360"/>
        <c:axId val="534025536"/>
      </c:barChart>
      <c:catAx>
        <c:axId val="53402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25536"/>
        <c:crosses val="autoZero"/>
        <c:auto val="1"/>
        <c:lblAlgn val="ctr"/>
        <c:lblOffset val="100"/>
        <c:noMultiLvlLbl val="0"/>
      </c:catAx>
      <c:valAx>
        <c:axId val="534025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02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027888"/>
        <c:axId val="534031808"/>
      </c:barChart>
      <c:catAx>
        <c:axId val="53402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31808"/>
        <c:crosses val="autoZero"/>
        <c:auto val="1"/>
        <c:lblAlgn val="ctr"/>
        <c:lblOffset val="100"/>
        <c:noMultiLvlLbl val="0"/>
      </c:catAx>
      <c:valAx>
        <c:axId val="53403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02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944760"/>
        <c:axId val="510945936"/>
      </c:barChart>
      <c:catAx>
        <c:axId val="51094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945936"/>
        <c:crosses val="autoZero"/>
        <c:auto val="1"/>
        <c:lblAlgn val="ctr"/>
        <c:lblOffset val="100"/>
        <c:noMultiLvlLbl val="0"/>
      </c:catAx>
      <c:valAx>
        <c:axId val="51094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94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942016"/>
        <c:axId val="510942408"/>
      </c:barChart>
      <c:catAx>
        <c:axId val="5109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942408"/>
        <c:crosses val="autoZero"/>
        <c:auto val="1"/>
        <c:lblAlgn val="ctr"/>
        <c:lblOffset val="100"/>
        <c:noMultiLvlLbl val="0"/>
      </c:catAx>
      <c:valAx>
        <c:axId val="510942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94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209864"/>
        <c:axId val="200206336"/>
      </c:barChart>
      <c:catAx>
        <c:axId val="20020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206336"/>
        <c:crosses val="autoZero"/>
        <c:auto val="1"/>
        <c:lblAlgn val="ctr"/>
        <c:lblOffset val="100"/>
        <c:noMultiLvlLbl val="0"/>
      </c:catAx>
      <c:valAx>
        <c:axId val="20020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20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208296"/>
        <c:axId val="259863112"/>
      </c:barChart>
      <c:catAx>
        <c:axId val="20020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63112"/>
        <c:crosses val="autoZero"/>
        <c:auto val="1"/>
        <c:lblAlgn val="ctr"/>
        <c:lblOffset val="100"/>
        <c:noMultiLvlLbl val="0"/>
      </c:catAx>
      <c:valAx>
        <c:axId val="25986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20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740.3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64680"/>
        <c:axId val="260544104"/>
      </c:barChart>
      <c:catAx>
        <c:axId val="25986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544104"/>
        <c:crosses val="autoZero"/>
        <c:auto val="1"/>
        <c:lblAlgn val="ctr"/>
        <c:lblOffset val="100"/>
        <c:noMultiLvlLbl val="0"/>
      </c:catAx>
      <c:valAx>
        <c:axId val="260544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6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550768"/>
        <c:axId val="260546456"/>
      </c:barChart>
      <c:catAx>
        <c:axId val="26055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546456"/>
        <c:crosses val="autoZero"/>
        <c:auto val="1"/>
        <c:lblAlgn val="ctr"/>
        <c:lblOffset val="100"/>
        <c:noMultiLvlLbl val="0"/>
      </c:catAx>
      <c:valAx>
        <c:axId val="260546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55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박진용, ID : H2500003)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16:49:13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2362.3000000000002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87.3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34.799999999999997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76.099999999999994</v>
      </c>
      <c r="G8" s="59">
        <f>'DRIs DATA 입력'!G8</f>
        <v>7.6</v>
      </c>
      <c r="H8" s="59">
        <f>'DRIs DATA 입력'!H8</f>
        <v>16.3</v>
      </c>
      <c r="I8" s="46"/>
      <c r="J8" s="59" t="s">
        <v>216</v>
      </c>
      <c r="K8" s="59">
        <f>'DRIs DATA 입력'!K8</f>
        <v>8.9</v>
      </c>
      <c r="L8" s="59">
        <f>'DRIs DATA 입력'!L8</f>
        <v>11.9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611.6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304.5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153.1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740.3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692.8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1531.2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7695.2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4357.3999999999996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107.2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168.8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3802.4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5.0999999999999996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619.9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114.2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62" sqref="H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2362.3000000000002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87.3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34.799999999999997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76.099999999999994</v>
      </c>
      <c r="G8" s="68">
        <v>7.6</v>
      </c>
      <c r="H8" s="68">
        <v>16.3</v>
      </c>
      <c r="J8" s="68" t="s">
        <v>216</v>
      </c>
      <c r="K8" s="68">
        <v>8.9</v>
      </c>
      <c r="L8" s="68">
        <v>11.9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611.6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24.8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3.8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304.5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153.1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2.1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1.6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21.7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3.1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740.3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15.8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3.2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0.6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692.8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1531.2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7695.2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4357.3999999999996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107.2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168.8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21.8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13.3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3802.4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0.6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5.0999999999999996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619.9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114.2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275</v>
      </c>
      <c r="D2" s="61">
        <v>54</v>
      </c>
      <c r="E2" s="61">
        <v>2362.2759999999998</v>
      </c>
      <c r="F2" s="61">
        <v>407.85336000000001</v>
      </c>
      <c r="G2" s="61">
        <v>40.724196999999997</v>
      </c>
      <c r="H2" s="61">
        <v>24.213740000000001</v>
      </c>
      <c r="I2" s="61">
        <v>16.510477000000002</v>
      </c>
      <c r="J2" s="61">
        <v>87.339264</v>
      </c>
      <c r="K2" s="61">
        <v>45.760353000000002</v>
      </c>
      <c r="L2" s="61">
        <v>41.578899999999997</v>
      </c>
      <c r="M2" s="61">
        <v>34.828139999999998</v>
      </c>
      <c r="N2" s="61">
        <v>4.2143269999999999</v>
      </c>
      <c r="O2" s="61">
        <v>20.654789000000001</v>
      </c>
      <c r="P2" s="61">
        <v>1376.0939000000001</v>
      </c>
      <c r="Q2" s="61">
        <v>34.382362000000001</v>
      </c>
      <c r="R2" s="61">
        <v>611.59929999999997</v>
      </c>
      <c r="S2" s="61">
        <v>109.227425</v>
      </c>
      <c r="T2" s="61">
        <v>6028.4673000000003</v>
      </c>
      <c r="U2" s="61">
        <v>3.7891301999999998</v>
      </c>
      <c r="V2" s="61">
        <v>24.762412999999999</v>
      </c>
      <c r="W2" s="61">
        <v>304.53967</v>
      </c>
      <c r="X2" s="61">
        <v>153.10434000000001</v>
      </c>
      <c r="Y2" s="61">
        <v>2.0950609999999998</v>
      </c>
      <c r="Z2" s="61">
        <v>1.5808456</v>
      </c>
      <c r="AA2" s="61">
        <v>21.744603999999999</v>
      </c>
      <c r="AB2" s="61">
        <v>3.1174059999999999</v>
      </c>
      <c r="AC2" s="61">
        <v>740.26869999999997</v>
      </c>
      <c r="AD2" s="61">
        <v>15.794425</v>
      </c>
      <c r="AE2" s="61">
        <v>3.1527674000000001</v>
      </c>
      <c r="AF2" s="61">
        <v>0.64285460000000005</v>
      </c>
      <c r="AG2" s="61">
        <v>692.75670000000002</v>
      </c>
      <c r="AH2" s="61">
        <v>386.43493999999998</v>
      </c>
      <c r="AI2" s="61">
        <v>306.32175000000001</v>
      </c>
      <c r="AJ2" s="61">
        <v>1531.1995999999999</v>
      </c>
      <c r="AK2" s="61">
        <v>7695.2060000000001</v>
      </c>
      <c r="AL2" s="61">
        <v>107.24843</v>
      </c>
      <c r="AM2" s="61">
        <v>4357.366</v>
      </c>
      <c r="AN2" s="61">
        <v>168.80632</v>
      </c>
      <c r="AO2" s="61">
        <v>21.832922</v>
      </c>
      <c r="AP2" s="61">
        <v>15.825502999999999</v>
      </c>
      <c r="AQ2" s="61">
        <v>6.0074139999999998</v>
      </c>
      <c r="AR2" s="61">
        <v>13.348131</v>
      </c>
      <c r="AS2" s="61">
        <v>3802.4036000000001</v>
      </c>
      <c r="AT2" s="61">
        <v>0.55082785999999995</v>
      </c>
      <c r="AU2" s="61">
        <v>5.1003790000000002</v>
      </c>
      <c r="AV2" s="61">
        <v>619.85675000000003</v>
      </c>
      <c r="AW2" s="61">
        <v>114.22729</v>
      </c>
      <c r="AX2" s="61">
        <v>0.13285261000000001</v>
      </c>
      <c r="AY2" s="61">
        <v>1.0952514</v>
      </c>
      <c r="AZ2" s="61">
        <v>369.29845999999998</v>
      </c>
      <c r="BA2" s="61">
        <v>53.240906000000003</v>
      </c>
      <c r="BB2" s="61">
        <v>15.089814000000001</v>
      </c>
      <c r="BC2" s="61">
        <v>19.694019999999998</v>
      </c>
      <c r="BD2" s="61">
        <v>18.4513</v>
      </c>
      <c r="BE2" s="61">
        <v>1.1258851999999999</v>
      </c>
      <c r="BF2" s="61">
        <v>6.4556009999999997</v>
      </c>
      <c r="BG2" s="61">
        <v>2.7754899999999998E-3</v>
      </c>
      <c r="BH2" s="61">
        <v>3.4523570000000001E-3</v>
      </c>
      <c r="BI2" s="61">
        <v>2.702552E-3</v>
      </c>
      <c r="BJ2" s="61">
        <v>3.1951885999999999E-2</v>
      </c>
      <c r="BK2" s="61">
        <v>2.13499E-4</v>
      </c>
      <c r="BL2" s="61">
        <v>0.28697815999999998</v>
      </c>
      <c r="BM2" s="61">
        <v>4.7825866000000001</v>
      </c>
      <c r="BN2" s="61">
        <v>1.2747648</v>
      </c>
      <c r="BO2" s="61">
        <v>74.417320000000004</v>
      </c>
      <c r="BP2" s="61">
        <v>15.166100999999999</v>
      </c>
      <c r="BQ2" s="61">
        <v>22.988008000000001</v>
      </c>
      <c r="BR2" s="61">
        <v>85.317345000000003</v>
      </c>
      <c r="BS2" s="61">
        <v>29.849926</v>
      </c>
      <c r="BT2" s="61">
        <v>15.763672</v>
      </c>
      <c r="BU2" s="61">
        <v>4.7083560000000003E-2</v>
      </c>
      <c r="BV2" s="61">
        <v>8.5122614999999999E-2</v>
      </c>
      <c r="BW2" s="61">
        <v>1.0612123</v>
      </c>
      <c r="BX2" s="61">
        <v>1.780597</v>
      </c>
      <c r="BY2" s="61">
        <v>0.16135629000000001</v>
      </c>
      <c r="BZ2" s="61">
        <v>1.1218199999999999E-3</v>
      </c>
      <c r="CA2" s="61">
        <v>1.1105754000000001</v>
      </c>
      <c r="CB2" s="61">
        <v>5.5868503E-2</v>
      </c>
      <c r="CC2" s="61">
        <v>0.23107017999999999</v>
      </c>
      <c r="CD2" s="61">
        <v>3.3798984999999999</v>
      </c>
      <c r="CE2" s="61">
        <v>5.5922065E-2</v>
      </c>
      <c r="CF2" s="61">
        <v>0.25535917000000002</v>
      </c>
      <c r="CG2" s="61">
        <v>4.9500000000000003E-7</v>
      </c>
      <c r="CH2" s="61">
        <v>3.1646161999999999E-2</v>
      </c>
      <c r="CI2" s="61">
        <v>2.5329939999999998E-3</v>
      </c>
      <c r="CJ2" s="61">
        <v>7.5246769999999996</v>
      </c>
      <c r="CK2" s="61">
        <v>1.4698625E-2</v>
      </c>
      <c r="CL2" s="61">
        <v>0.73791264999999995</v>
      </c>
      <c r="CM2" s="61">
        <v>4.7317660000000004</v>
      </c>
      <c r="CN2" s="61">
        <v>3245.3009999999999</v>
      </c>
      <c r="CO2" s="61">
        <v>5659.067</v>
      </c>
      <c r="CP2" s="61">
        <v>3710.1572000000001</v>
      </c>
      <c r="CQ2" s="61">
        <v>1342.2094999999999</v>
      </c>
      <c r="CR2" s="61">
        <v>670.12429999999995</v>
      </c>
      <c r="CS2" s="61">
        <v>644.69586000000004</v>
      </c>
      <c r="CT2" s="61">
        <v>3172.2188000000001</v>
      </c>
      <c r="CU2" s="61">
        <v>2000.5501999999999</v>
      </c>
      <c r="CV2" s="61">
        <v>1787.1905999999999</v>
      </c>
      <c r="CW2" s="61">
        <v>2298.1406000000002</v>
      </c>
      <c r="CX2" s="61">
        <v>642.87289999999996</v>
      </c>
      <c r="CY2" s="61">
        <v>4052.5176000000001</v>
      </c>
      <c r="CZ2" s="61">
        <v>1772.8767</v>
      </c>
      <c r="DA2" s="61">
        <v>5041.9709999999995</v>
      </c>
      <c r="DB2" s="61">
        <v>4665.2950000000001</v>
      </c>
      <c r="DC2" s="61">
        <v>7018.5349999999999</v>
      </c>
      <c r="DD2" s="61">
        <v>10752.246999999999</v>
      </c>
      <c r="DE2" s="61">
        <v>2403.9713999999999</v>
      </c>
      <c r="DF2" s="61">
        <v>4627.5469999999996</v>
      </c>
      <c r="DG2" s="61">
        <v>2577.5070000000001</v>
      </c>
      <c r="DH2" s="61">
        <v>217.10262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53.240906000000003</v>
      </c>
      <c r="B6">
        <f>BB2</f>
        <v>15.089814000000001</v>
      </c>
      <c r="C6">
        <f>BC2</f>
        <v>19.694019999999998</v>
      </c>
      <c r="D6">
        <f>BD2</f>
        <v>18.4513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9" sqref="L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23800</v>
      </c>
      <c r="C2" s="56">
        <f ca="1">YEAR(TODAY())-YEAR(B2)+IF(TODAY()&gt;=DATE(YEAR(TODAY()),MONTH(B2),DAY(B2)),0,-1)</f>
        <v>55</v>
      </c>
      <c r="E2" s="52">
        <v>170</v>
      </c>
      <c r="F2" s="53" t="s">
        <v>39</v>
      </c>
      <c r="G2" s="52">
        <v>58</v>
      </c>
      <c r="H2" s="51" t="s">
        <v>41</v>
      </c>
      <c r="I2" s="77">
        <f>ROUND(G3/E3^2,1)</f>
        <v>20.100000000000001</v>
      </c>
    </row>
    <row r="3" spans="1:9" x14ac:dyDescent="0.3">
      <c r="E3" s="51">
        <f>E2/100</f>
        <v>1.7</v>
      </c>
      <c r="F3" s="51" t="s">
        <v>40</v>
      </c>
      <c r="G3" s="51">
        <f>G2</f>
        <v>58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43893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박진용, ID : H2500003)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24일 16:49:13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43893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55</v>
      </c>
      <c r="G12" s="99"/>
      <c r="H12" s="99"/>
      <c r="I12" s="99"/>
      <c r="K12" s="128">
        <f>'개인정보 및 신체계측 입력'!E2</f>
        <v>170</v>
      </c>
      <c r="L12" s="129"/>
      <c r="M12" s="122">
        <f>'개인정보 및 신체계측 입력'!G2</f>
        <v>58</v>
      </c>
      <c r="N12" s="123"/>
      <c r="O12" s="118" t="s">
        <v>271</v>
      </c>
      <c r="P12" s="112"/>
      <c r="Q12" s="95">
        <f>'개인정보 및 신체계측 입력'!I2</f>
        <v>20.100000000000001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박진용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76.099999999999994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7.6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16.3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34" t="s">
        <v>191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6"/>
    </row>
    <row r="53" spans="1:20" ht="18" customHeight="1" thickBot="1" x14ac:dyDescent="0.35">
      <c r="B53" s="137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9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84" t="s">
        <v>164</v>
      </c>
      <c r="D68" s="84"/>
      <c r="E68" s="84"/>
      <c r="F68" s="84"/>
      <c r="G68" s="84"/>
      <c r="H68" s="85" t="s">
        <v>170</v>
      </c>
      <c r="I68" s="85"/>
      <c r="J68" s="85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6">
        <f>ROUND('그룹 전체 사용자의 일일 입력'!D6/MAX('그룹 전체 사용자의 일일 입력'!$B$6,'그룹 전체 사용자의 일일 입력'!$C$6,'그룹 전체 사용자의 일일 입력'!$D$6),1)</f>
        <v>0.9</v>
      </c>
      <c r="P68" s="86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7" t="s">
        <v>165</v>
      </c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84" t="s">
        <v>51</v>
      </c>
      <c r="D71" s="84"/>
      <c r="E71" s="84"/>
      <c r="F71" s="84"/>
      <c r="G71" s="84"/>
      <c r="H71" s="38"/>
      <c r="I71" s="85" t="s">
        <v>52</v>
      </c>
      <c r="J71" s="85"/>
      <c r="K71" s="36">
        <f>ROUND('DRIs DATA'!L8,1)</f>
        <v>11.9</v>
      </c>
      <c r="L71" s="36" t="s">
        <v>53</v>
      </c>
      <c r="M71" s="36">
        <f>ROUND('DRIs DATA'!K8,1)</f>
        <v>8.9</v>
      </c>
      <c r="N71" s="88" t="s">
        <v>54</v>
      </c>
      <c r="O71" s="88"/>
      <c r="P71" s="88"/>
      <c r="Q71" s="88"/>
      <c r="R71" s="39"/>
      <c r="S71" s="35"/>
      <c r="T71" s="6"/>
    </row>
    <row r="72" spans="2:21" ht="18" customHeight="1" x14ac:dyDescent="0.3">
      <c r="B72" s="6"/>
      <c r="C72" s="110" t="s">
        <v>181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6"/>
      <c r="U72" s="13"/>
    </row>
    <row r="73" spans="2:21" ht="18" customHeight="1" thickBot="1" x14ac:dyDescent="0.35">
      <c r="B73" s="6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34" t="s">
        <v>192</v>
      </c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6"/>
    </row>
    <row r="77" spans="2:21" ht="18" customHeight="1" thickBot="1" x14ac:dyDescent="0.35">
      <c r="B77" s="137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9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101" t="s">
        <v>168</v>
      </c>
      <c r="C79" s="101"/>
      <c r="D79" s="101"/>
      <c r="E79" s="101"/>
      <c r="F79" s="21"/>
      <c r="G79" s="21"/>
      <c r="H79" s="21"/>
      <c r="L79" s="101" t="s">
        <v>172</v>
      </c>
      <c r="M79" s="101"/>
      <c r="N79" s="101"/>
      <c r="O79" s="101"/>
      <c r="P79" s="101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02" t="s">
        <v>268</v>
      </c>
      <c r="C92" s="103"/>
      <c r="D92" s="103"/>
      <c r="E92" s="103"/>
      <c r="F92" s="103"/>
      <c r="G92" s="103"/>
      <c r="H92" s="103"/>
      <c r="I92" s="103"/>
      <c r="J92" s="104"/>
      <c r="L92" s="102" t="s">
        <v>175</v>
      </c>
      <c r="M92" s="103"/>
      <c r="N92" s="103"/>
      <c r="O92" s="103"/>
      <c r="P92" s="103"/>
      <c r="Q92" s="103"/>
      <c r="R92" s="103"/>
      <c r="S92" s="103"/>
      <c r="T92" s="104"/>
    </row>
    <row r="93" spans="1:21" ht="18" customHeight="1" x14ac:dyDescent="0.3">
      <c r="B93" s="163" t="s">
        <v>171</v>
      </c>
      <c r="C93" s="161"/>
      <c r="D93" s="161"/>
      <c r="E93" s="161"/>
      <c r="F93" s="159">
        <f>ROUND('DRIs DATA'!F16/'DRIs DATA'!C16*100,2)</f>
        <v>81.55</v>
      </c>
      <c r="G93" s="159"/>
      <c r="H93" s="161" t="s">
        <v>167</v>
      </c>
      <c r="I93" s="161"/>
      <c r="J93" s="162"/>
      <c r="L93" s="163" t="s">
        <v>171</v>
      </c>
      <c r="M93" s="161"/>
      <c r="N93" s="161"/>
      <c r="O93" s="161"/>
      <c r="P93" s="161"/>
      <c r="Q93" s="23">
        <f>ROUND('DRIs DATA'!M16/'DRIs DATA'!K16*100,2)</f>
        <v>206.67</v>
      </c>
      <c r="R93" s="161" t="s">
        <v>167</v>
      </c>
      <c r="S93" s="161"/>
      <c r="T93" s="162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7" t="s">
        <v>180</v>
      </c>
      <c r="C95" s="148"/>
      <c r="D95" s="148"/>
      <c r="E95" s="148"/>
      <c r="F95" s="148"/>
      <c r="G95" s="148"/>
      <c r="H95" s="148"/>
      <c r="I95" s="148"/>
      <c r="J95" s="149"/>
      <c r="L95" s="153" t="s">
        <v>173</v>
      </c>
      <c r="M95" s="154"/>
      <c r="N95" s="154"/>
      <c r="O95" s="154"/>
      <c r="P95" s="154"/>
      <c r="Q95" s="154"/>
      <c r="R95" s="154"/>
      <c r="S95" s="154"/>
      <c r="T95" s="155"/>
    </row>
    <row r="96" spans="1:21" ht="18" customHeight="1" x14ac:dyDescent="0.3">
      <c r="B96" s="147"/>
      <c r="C96" s="148"/>
      <c r="D96" s="148"/>
      <c r="E96" s="148"/>
      <c r="F96" s="148"/>
      <c r="G96" s="148"/>
      <c r="H96" s="148"/>
      <c r="I96" s="148"/>
      <c r="J96" s="149"/>
      <c r="L96" s="153"/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  <c r="U99" s="17"/>
    </row>
    <row r="100" spans="2:21" ht="18" customHeight="1" thickBot="1" x14ac:dyDescent="0.35">
      <c r="B100" s="150"/>
      <c r="C100" s="151"/>
      <c r="D100" s="151"/>
      <c r="E100" s="151"/>
      <c r="F100" s="151"/>
      <c r="G100" s="151"/>
      <c r="H100" s="151"/>
      <c r="I100" s="151"/>
      <c r="J100" s="152"/>
      <c r="L100" s="156"/>
      <c r="M100" s="157"/>
      <c r="N100" s="157"/>
      <c r="O100" s="157"/>
      <c r="P100" s="157"/>
      <c r="Q100" s="157"/>
      <c r="R100" s="157"/>
      <c r="S100" s="157"/>
      <c r="T100" s="158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34" t="s">
        <v>193</v>
      </c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6"/>
    </row>
    <row r="104" spans="2:21" ht="18" customHeight="1" thickBot="1" x14ac:dyDescent="0.35">
      <c r="B104" s="137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9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101" t="s">
        <v>169</v>
      </c>
      <c r="C106" s="101"/>
      <c r="D106" s="101"/>
      <c r="E106" s="101"/>
      <c r="F106" s="6"/>
      <c r="G106" s="6"/>
      <c r="H106" s="6"/>
      <c r="I106" s="6"/>
      <c r="L106" s="101" t="s">
        <v>270</v>
      </c>
      <c r="M106" s="101"/>
      <c r="N106" s="101"/>
      <c r="O106" s="101"/>
      <c r="P106" s="101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5" t="s">
        <v>264</v>
      </c>
      <c r="C119" s="116"/>
      <c r="D119" s="116"/>
      <c r="E119" s="116"/>
      <c r="F119" s="116"/>
      <c r="G119" s="116"/>
      <c r="H119" s="116"/>
      <c r="I119" s="116"/>
      <c r="J119" s="117"/>
      <c r="L119" s="115" t="s">
        <v>265</v>
      </c>
      <c r="M119" s="116"/>
      <c r="N119" s="116"/>
      <c r="O119" s="116"/>
      <c r="P119" s="116"/>
      <c r="Q119" s="116"/>
      <c r="R119" s="116"/>
      <c r="S119" s="116"/>
      <c r="T119" s="117"/>
    </row>
    <row r="120" spans="2:20" ht="18" customHeight="1" x14ac:dyDescent="0.3">
      <c r="B120" s="43" t="s">
        <v>171</v>
      </c>
      <c r="C120" s="16"/>
      <c r="D120" s="16"/>
      <c r="E120" s="15"/>
      <c r="F120" s="159">
        <f>ROUND('DRIs DATA'!F26/'DRIs DATA'!C26*100,2)</f>
        <v>153.1</v>
      </c>
      <c r="G120" s="159"/>
      <c r="H120" s="161" t="s">
        <v>166</v>
      </c>
      <c r="I120" s="161"/>
      <c r="J120" s="162"/>
      <c r="L120" s="42" t="s">
        <v>171</v>
      </c>
      <c r="M120" s="20"/>
      <c r="N120" s="20"/>
      <c r="O120" s="23"/>
      <c r="P120" s="6"/>
      <c r="Q120" s="58">
        <f>ROUND('DRIs DATA'!AH26/'DRIs DATA'!AE26*100,2)</f>
        <v>206.67</v>
      </c>
      <c r="R120" s="161" t="s">
        <v>166</v>
      </c>
      <c r="S120" s="161"/>
      <c r="T120" s="162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40" t="s">
        <v>174</v>
      </c>
      <c r="C122" s="141"/>
      <c r="D122" s="141"/>
      <c r="E122" s="141"/>
      <c r="F122" s="141"/>
      <c r="G122" s="141"/>
      <c r="H122" s="141"/>
      <c r="I122" s="141"/>
      <c r="J122" s="142"/>
      <c r="L122" s="140" t="s">
        <v>269</v>
      </c>
      <c r="M122" s="141"/>
      <c r="N122" s="141"/>
      <c r="O122" s="141"/>
      <c r="P122" s="141"/>
      <c r="Q122" s="141"/>
      <c r="R122" s="141"/>
      <c r="S122" s="141"/>
      <c r="T122" s="142"/>
    </row>
    <row r="123" spans="2:20" ht="18" customHeight="1" x14ac:dyDescent="0.3">
      <c r="B123" s="140"/>
      <c r="C123" s="141"/>
      <c r="D123" s="141"/>
      <c r="E123" s="141"/>
      <c r="F123" s="141"/>
      <c r="G123" s="141"/>
      <c r="H123" s="141"/>
      <c r="I123" s="141"/>
      <c r="J123" s="142"/>
      <c r="L123" s="140"/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7.25" thickBot="1" x14ac:dyDescent="0.35">
      <c r="B127" s="143"/>
      <c r="C127" s="144"/>
      <c r="D127" s="144"/>
      <c r="E127" s="144"/>
      <c r="F127" s="144"/>
      <c r="G127" s="144"/>
      <c r="H127" s="144"/>
      <c r="I127" s="144"/>
      <c r="J127" s="145"/>
      <c r="L127" s="143"/>
      <c r="M127" s="144"/>
      <c r="N127" s="144"/>
      <c r="O127" s="144"/>
      <c r="P127" s="144"/>
      <c r="Q127" s="144"/>
      <c r="R127" s="144"/>
      <c r="S127" s="144"/>
      <c r="T127" s="145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34" t="s">
        <v>262</v>
      </c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6"/>
      <c r="N129" s="57"/>
      <c r="O129" s="134" t="s">
        <v>263</v>
      </c>
      <c r="P129" s="135"/>
      <c r="Q129" s="135"/>
      <c r="R129" s="135"/>
      <c r="S129" s="135"/>
      <c r="T129" s="136"/>
    </row>
    <row r="130" spans="2:21" ht="18" customHeight="1" thickBot="1" x14ac:dyDescent="0.35">
      <c r="B130" s="137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9"/>
      <c r="N130" s="57"/>
      <c r="O130" s="137"/>
      <c r="P130" s="138"/>
      <c r="Q130" s="138"/>
      <c r="R130" s="138"/>
      <c r="S130" s="138"/>
      <c r="T130" s="139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34" t="s">
        <v>194</v>
      </c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6"/>
    </row>
    <row r="155" spans="2:21" ht="18" customHeight="1" thickBot="1" x14ac:dyDescent="0.35">
      <c r="B155" s="137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9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101" t="s">
        <v>177</v>
      </c>
      <c r="C157" s="101"/>
      <c r="D157" s="101"/>
      <c r="E157" s="6"/>
      <c r="F157" s="6"/>
      <c r="G157" s="6"/>
      <c r="H157" s="6"/>
      <c r="I157" s="6"/>
      <c r="L157" s="101" t="s">
        <v>178</v>
      </c>
      <c r="M157" s="101"/>
      <c r="N157" s="101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5" t="s">
        <v>266</v>
      </c>
      <c r="C170" s="116"/>
      <c r="D170" s="116"/>
      <c r="E170" s="116"/>
      <c r="F170" s="116"/>
      <c r="G170" s="116"/>
      <c r="H170" s="116"/>
      <c r="I170" s="116"/>
      <c r="J170" s="117"/>
      <c r="L170" s="115" t="s">
        <v>176</v>
      </c>
      <c r="M170" s="116"/>
      <c r="N170" s="116"/>
      <c r="O170" s="116"/>
      <c r="P170" s="116"/>
      <c r="Q170" s="116"/>
      <c r="R170" s="116"/>
      <c r="S170" s="117"/>
    </row>
    <row r="171" spans="2:19" ht="18" customHeight="1" x14ac:dyDescent="0.3">
      <c r="B171" s="42" t="s">
        <v>171</v>
      </c>
      <c r="C171" s="20"/>
      <c r="D171" s="20"/>
      <c r="E171" s="6"/>
      <c r="F171" s="159">
        <f>ROUND('DRIs DATA'!F36/'DRIs DATA'!C36*100,2)</f>
        <v>86.6</v>
      </c>
      <c r="G171" s="159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513.01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40" t="s">
        <v>185</v>
      </c>
      <c r="C173" s="141"/>
      <c r="D173" s="141"/>
      <c r="E173" s="141"/>
      <c r="F173" s="141"/>
      <c r="G173" s="141"/>
      <c r="H173" s="141"/>
      <c r="I173" s="141"/>
      <c r="J173" s="142"/>
      <c r="L173" s="140" t="s">
        <v>187</v>
      </c>
      <c r="M173" s="141"/>
      <c r="N173" s="141"/>
      <c r="O173" s="141"/>
      <c r="P173" s="141"/>
      <c r="Q173" s="141"/>
      <c r="R173" s="141"/>
      <c r="S173" s="142"/>
    </row>
    <row r="174" spans="2:19" ht="18" customHeight="1" x14ac:dyDescent="0.3">
      <c r="B174" s="140"/>
      <c r="C174" s="141"/>
      <c r="D174" s="141"/>
      <c r="E174" s="141"/>
      <c r="F174" s="141"/>
      <c r="G174" s="141"/>
      <c r="H174" s="141"/>
      <c r="I174" s="141"/>
      <c r="J174" s="142"/>
      <c r="L174" s="140"/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thickBot="1" x14ac:dyDescent="0.35">
      <c r="B179" s="143"/>
      <c r="C179" s="144"/>
      <c r="D179" s="144"/>
      <c r="E179" s="144"/>
      <c r="F179" s="144"/>
      <c r="G179" s="144"/>
      <c r="H179" s="144"/>
      <c r="I179" s="144"/>
      <c r="J179" s="145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thickBot="1" x14ac:dyDescent="0.35">
      <c r="L181" s="143"/>
      <c r="M181" s="144"/>
      <c r="N181" s="144"/>
      <c r="O181" s="144"/>
      <c r="P181" s="144"/>
      <c r="Q181" s="144"/>
      <c r="R181" s="144"/>
      <c r="S181" s="145"/>
    </row>
    <row r="182" spans="2:19" ht="18" customHeight="1" x14ac:dyDescent="0.3">
      <c r="B182" s="101" t="s">
        <v>179</v>
      </c>
      <c r="C182" s="101"/>
      <c r="D182" s="101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5" t="s">
        <v>267</v>
      </c>
      <c r="C195" s="116"/>
      <c r="D195" s="116"/>
      <c r="E195" s="116"/>
      <c r="F195" s="116"/>
      <c r="G195" s="116"/>
      <c r="H195" s="116"/>
      <c r="I195" s="116"/>
      <c r="J195" s="117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9">
        <f>ROUND('DRIs DATA'!F46/'DRIs DATA'!C46*100,2)</f>
        <v>218</v>
      </c>
      <c r="G196" s="159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40" t="s">
        <v>186</v>
      </c>
      <c r="C198" s="141"/>
      <c r="D198" s="141"/>
      <c r="E198" s="141"/>
      <c r="F198" s="141"/>
      <c r="G198" s="141"/>
      <c r="H198" s="141"/>
      <c r="I198" s="141"/>
      <c r="J198" s="142"/>
      <c r="S198" s="6"/>
    </row>
    <row r="199" spans="2:20" ht="18" customHeight="1" x14ac:dyDescent="0.3">
      <c r="B199" s="140"/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thickBot="1" x14ac:dyDescent="0.35">
      <c r="B203" s="143"/>
      <c r="C203" s="144"/>
      <c r="D203" s="144"/>
      <c r="E203" s="144"/>
      <c r="F203" s="144"/>
      <c r="G203" s="144"/>
      <c r="H203" s="144"/>
      <c r="I203" s="144"/>
      <c r="J203" s="145"/>
      <c r="S203" s="6"/>
    </row>
    <row r="204" spans="2:20" ht="18" customHeight="1" thickBot="1" x14ac:dyDescent="0.35">
      <c r="K204" s="10"/>
    </row>
    <row r="205" spans="2:20" ht="18" customHeight="1" x14ac:dyDescent="0.3">
      <c r="B205" s="134" t="s">
        <v>195</v>
      </c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6"/>
    </row>
    <row r="206" spans="2:20" ht="18" customHeight="1" thickBot="1" x14ac:dyDescent="0.35">
      <c r="B206" s="137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9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60" t="s">
        <v>188</v>
      </c>
      <c r="C208" s="160"/>
      <c r="D208" s="160"/>
      <c r="E208" s="160"/>
      <c r="F208" s="160"/>
      <c r="G208" s="160"/>
      <c r="H208" s="16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6" t="s">
        <v>190</v>
      </c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2020-11-26T01:01:16Z</dcterms:modified>
</cp:coreProperties>
</file>