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<sst xmlns="http://schemas.openxmlformats.org/spreadsheetml/2006/main" count="692" uniqueCount="341">
  <si>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</si>
  <si>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</si>
  <si>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</si>
  <si>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</si>
  <si>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</si>
  <si>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</si>
  <si>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</si>
  <si>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</si>
  <si>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</si>
  <si>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</si>
  <si>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</si>
  <si>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</si>
  <si>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</si>
  <si>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</si>
  <si>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</si>
  <si>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</si>
  <si>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</si>
  <si>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</si>
  <si>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</si>
  <si>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</si>
  <si>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</si>
  <si>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</si>
  <si>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</si>
  <si>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</si>
  <si>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</si>
  <si>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</si>
  <si>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</si>
  <si>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</si>
  <si>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</si>
  <si>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</si>
  <si>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</si>
  <si>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</si>
  <si>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</si>
  <si>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</si>
  <si>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</si>
  <si>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</si>
  <si>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</si>
  <si>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</si>
  <si>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</si>
  <si>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</si>
  <si>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</si>
  <si>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</si>
  <si>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</si>
  <si>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</si>
  <si>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</si>
  <si>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</si>
  <si>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</si>
  <si>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</si>
  <si>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</si>
  <si>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</si>
  <si>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</si>
  <si>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</si>
  <si>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</si>
  <si>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</si>
  <si>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</si>
  <si>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</si>
  <si>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</si>
  <si>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</si>
  <si>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</si>
  <si>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</si>
  <si>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</si>
  <si>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</si>
  <si>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</si>
  <si>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</si>
  <si>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</si>
  <si>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</si>
  <si>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</si>
  <si>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</si>
  <si>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</si>
  <si>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</si>
  <si>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</si>
  <si>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</si>
  <si>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</si>
  <si>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</si>
  <si>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</si>
  <si>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</si>
  <si>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</si>
  <si>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</si>
  <si>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</si>
  <si>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</si>
  <si>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</si>
  <si>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</si>
  <si>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</si>
  <si>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</si>
  <si>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</si>
  <si>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</si>
  <si>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</si>
  <si>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</si>
  <si>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</si>
  <si>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</si>
  <si>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</si>
  <si>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</si>
  <si>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</si>
  <si>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</si>
  <si>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</si>
  <si>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</si>
  <si>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</si>
  <si>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</si>
  <si>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</si>
  <si>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</si>
  <si>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</si>
  <si>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</si>
  <si>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</si>
  <si>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</si>
  <si>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</si>
  <si>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</si>
  <si>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</si>
  <si>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</si>
  <si>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</si>
  <si>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</si>
  <si>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</si>
  <si>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</si>
  <si>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</si>
  <si>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</si>
  <si>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</si>
  <si>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</si>
  <si>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</si>
  <si>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</si>
  <si>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</si>
  <si>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</si>
  <si>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</si>
  <si>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</si>
  <si>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</si>
  <si>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</si>
  <si>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</si>
  <si>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</si>
  <si>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</si>
  <si>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</si>
  <si>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</si>
  <si>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</si>
  <si>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</si>
  <si>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</si>
  <si>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</si>
  <si>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</si>
  <si>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</si>
  <si>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</si>
  <si>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</si>
  <si>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</si>
  <si>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</si>
  <si>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</si>
  <si>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</si>
  <si>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</si>
  <si>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</si>
  <si>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</si>
  <si>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</si>
  <si>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</si>
  <si>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</si>
  <si>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</si>
  <si>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</si>
  <si>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</si>
  <si>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</si>
  <si>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</si>
  <si>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</si>
  <si>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</si>
  <si>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</si>
  <si>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</si>
  <si>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</si>
  <si>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</si>
  <si>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</si>
  <si>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</si>
  <si>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</si>
  <si>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</si>
  <si>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</si>
  <si>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</si>
  <si>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</si>
  <si>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</si>
  <si>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</si>
  <si>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</si>
  <si>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</si>
  <si>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</si>
  <si>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</si>
  <si>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</si>
  <si>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</si>
  <si>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</si>
  <si>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</si>
  <si>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</si>
  <si>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</si>
  <si>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</si>
  <si>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</si>
  <si>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</si>
  <si>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</si>
  <si>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</si>
  <si>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</si>
  <si>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</si>
  <si>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</si>
  <si>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</si>
  <si>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</si>
  <si>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</si>
  <si>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</si>
  <si>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</si>
  <si>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</si>
  <si>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</si>
  <si>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</si>
  <si>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</si>
  <si>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</si>
  <si>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</si>
  <si>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</si>
  <si>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</si>
  <si>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</si>
  <si>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</si>
  <si>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</si>
  <si>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</si>
  <si>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</si>
  <si>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</si>
  <si>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</si>
  <si>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</si>
  <si>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</si>
  <si>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</si>
  <si>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</si>
  <si>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</si>
  <si>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</si>
  <si>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</si>
  <si>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</si>
  <si>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</si>
  <si>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</si>
  <si>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</si>
  <si>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</si>
  <si>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</si>
  <si>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</si>
  <si>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</si>
  <si>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</si>
  <si>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</si>
  <si>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</si>
  <si>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</si>
  <si>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</si>
  <si>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</si>
  <si>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</si>
  <si>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</si>
  <si>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</si>
  <si>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</si>
  <si>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</si>
  <si>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</si>
  <si>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</si>
  <si>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</si>
  <si>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</si>
  <si>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</si>
  <si>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</si>
  <si>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</si>
  <si>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</si>
  <si>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</si>
  <si>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</si>
  <si>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</si>
  <si>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</si>
  <si>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</si>
  <si>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</si>
  <si>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</si>
  <si>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</si>
  <si>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</si>
  <si>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</si>
  <si>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</si>
  <si>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</si>
  <si>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</si>
  <si>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</si>
  <si>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</si>
  <si>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</si>
  <si>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</si>
  <si>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</si>
  <si>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</si>
  <si>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</si>
  <si>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</si>
  <si>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</si>
  <si>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</si>
  <si>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</si>
  <si>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</si>
  <si>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</si>
  <si>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</si>
  <si>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</si>
  <si>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</si>
  <si>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</si>
  <si>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</si>
  <si>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</si>
  <si>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</si>
  <si>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</si>
  <si>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</si>
  <si>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</si>
  <si>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</si>
  <si>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H2500004</t>
  </si>
  <si>
    <t>박경숙</t>
  </si>
  <si>
    <t>F</t>
  </si>
  <si>
    <t>정보</t>
    <phoneticPr fontId="1" type="noConversion"/>
  </si>
  <si>
    <t>(설문지 : FFQ 95문항 설문지, 사용자 : 박경숙, ID : H2500004)</t>
  </si>
  <si>
    <t>출력시각</t>
    <phoneticPr fontId="1" type="noConversion"/>
  </si>
  <si>
    <t>2020년 03월 11일 09:52:37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</si>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</sst>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87.257509999999996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515776"/>
        <c:axId val="157517312"/>
      </c:barChart>
      <c:catAx>
        <c:axId val="1575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517312"/>
        <c:crosses val="autoZero"/>
        <c:auto val="1"/>
        <c:lblAlgn val="ctr"/>
        <c:lblOffset val="100"/>
        <c:noMultiLvlLbl val="0"/>
      </c:catAx>
      <c:valAx>
        <c:axId val="15751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5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2.9514860000000001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971584"/>
        <c:axId val="157973120"/>
      </c:barChart>
      <c:catAx>
        <c:axId val="15797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973120"/>
        <c:crosses val="autoZero"/>
        <c:auto val="1"/>
        <c:lblAlgn val="ctr"/>
        <c:lblOffset val="100"/>
        <c:noMultiLvlLbl val="0"/>
      </c:catAx>
      <c:valAx>
        <c:axId val="15797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97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8.7625110000000006E-2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007296"/>
        <c:axId val="158008832"/>
      </c:barChart>
      <c:catAx>
        <c:axId val="15800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008832"/>
        <c:crosses val="autoZero"/>
        <c:auto val="1"/>
        <c:lblAlgn val="ctr"/>
        <c:lblOffset val="100"/>
        <c:noMultiLvlLbl val="0"/>
      </c:catAx>
      <c:valAx>
        <c:axId val="15800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0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1169.8114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038656"/>
        <c:axId val="158056832"/>
      </c:barChart>
      <c:catAx>
        <c:axId val="15803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056832"/>
        <c:crosses val="autoZero"/>
        <c:auto val="1"/>
        <c:lblAlgn val="ctr"/>
        <c:lblOffset val="100"/>
        <c:noMultiLvlLbl val="0"/>
      </c:catAx>
      <c:valAx>
        <c:axId val="15805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0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2702.7368000000001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139904"/>
        <c:axId val="158141440"/>
      </c:barChart>
      <c:catAx>
        <c:axId val="15813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141440"/>
        <c:crosses val="autoZero"/>
        <c:auto val="1"/>
        <c:lblAlgn val="ctr"/>
        <c:lblOffset val="100"/>
        <c:noMultiLvlLbl val="0"/>
      </c:catAx>
      <c:valAx>
        <c:axId val="158141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13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63.318817000000003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180480"/>
        <c:axId val="158182016"/>
      </c:barChart>
      <c:catAx>
        <c:axId val="15818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182016"/>
        <c:crosses val="autoZero"/>
        <c:auto val="1"/>
        <c:lblAlgn val="ctr"/>
        <c:lblOffset val="100"/>
        <c:noMultiLvlLbl val="0"/>
      </c:catAx>
      <c:valAx>
        <c:axId val="15818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18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130.42271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9601408"/>
        <c:axId val="159602944"/>
      </c:barChart>
      <c:catAx>
        <c:axId val="15960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602944"/>
        <c:crosses val="autoZero"/>
        <c:auto val="1"/>
        <c:lblAlgn val="ctr"/>
        <c:lblOffset val="100"/>
        <c:noMultiLvlLbl val="0"/>
      </c:catAx>
      <c:valAx>
        <c:axId val="15960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6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8.2502700000000004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273920"/>
        <c:axId val="158275456"/>
      </c:barChart>
      <c:catAx>
        <c:axId val="15827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75456"/>
        <c:crosses val="autoZero"/>
        <c:auto val="1"/>
        <c:lblAlgn val="ctr"/>
        <c:lblOffset val="100"/>
        <c:noMultiLvlLbl val="0"/>
      </c:catAx>
      <c:valAx>
        <c:axId val="15827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2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572.57560000000001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302208"/>
        <c:axId val="158303744"/>
      </c:barChart>
      <c:catAx>
        <c:axId val="15830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303744"/>
        <c:crosses val="autoZero"/>
        <c:auto val="1"/>
        <c:lblAlgn val="ctr"/>
        <c:lblOffset val="100"/>
        <c:noMultiLvlLbl val="0"/>
      </c:catAx>
      <c:valAx>
        <c:axId val="158303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3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4.8750340000000003E-3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412160"/>
        <c:axId val="158418048"/>
      </c:barChart>
      <c:catAx>
        <c:axId val="15841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418048"/>
        <c:crosses val="autoZero"/>
        <c:auto val="1"/>
        <c:lblAlgn val="ctr"/>
        <c:lblOffset val="100"/>
        <c:noMultiLvlLbl val="0"/>
      </c:catAx>
      <c:valAx>
        <c:axId val="15841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4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1.9427121999999999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452736"/>
        <c:axId val="158470912"/>
      </c:barChart>
      <c:catAx>
        <c:axId val="15845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470912"/>
        <c:crosses val="autoZero"/>
        <c:auto val="1"/>
        <c:lblAlgn val="ctr"/>
        <c:lblOffset val="100"/>
        <c:noMultiLvlLbl val="0"/>
      </c:catAx>
      <c:valAx>
        <c:axId val="158470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4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27.202755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899392"/>
        <c:axId val="157905280"/>
      </c:barChart>
      <c:catAx>
        <c:axId val="15789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905280"/>
        <c:crosses val="autoZero"/>
        <c:auto val="1"/>
        <c:lblAlgn val="ctr"/>
        <c:lblOffset val="100"/>
        <c:noMultiLvlLbl val="0"/>
      </c:catAx>
      <c:valAx>
        <c:axId val="15790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8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22.029088999999999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493312"/>
        <c:axId val="158511488"/>
      </c:barChart>
      <c:catAx>
        <c:axId val="15849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511488"/>
        <c:crosses val="autoZero"/>
        <c:auto val="1"/>
        <c:lblAlgn val="ctr"/>
        <c:lblOffset val="100"/>
        <c:noMultiLvlLbl val="0"/>
      </c:catAx>
      <c:valAx>
        <c:axId val="15851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4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98.916240000000002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9914624"/>
        <c:axId val="159920512"/>
      </c:barChart>
      <c:catAx>
        <c:axId val="1599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920512"/>
        <c:crosses val="autoZero"/>
        <c:auto val="1"/>
        <c:lblAlgn val="ctr"/>
        <c:lblOffset val="100"/>
        <c:noMultiLvlLbl val="0"/>
      </c:catAx>
      <c:valAx>
        <c:axId val="15992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9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6.04</c:v>
                </c:pt>
                <c:pt idx="1">
                  <c:v>59.128999999999998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59988352"/>
        <c:axId val="159994240"/>
      </c:barChart>
      <c:catAx>
        <c:axId val="15998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994240"/>
        <c:crosses val="autoZero"/>
        <c:auto val="1"/>
        <c:lblAlgn val="ctr"/>
        <c:lblOffset val="100"/>
        <c:noMultiLvlLbl val="0"/>
      </c:catAx>
      <c:valAx>
        <c:axId val="15999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9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16.376791000000001</c:v>
                </c:pt>
                <c:pt idx="1">
                  <c:v>19.366099999999999</c:v>
                </c:pt>
                <c:pt idx="2">
                  <c:v>17.278670999999999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306.76819999999998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126848"/>
        <c:axId val="160128384"/>
      </c:barChart>
      <c:catAx>
        <c:axId val="16012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128384"/>
        <c:crosses val="autoZero"/>
        <c:auto val="1"/>
        <c:lblAlgn val="ctr"/>
        <c:lblOffset val="100"/>
        <c:noMultiLvlLbl val="0"/>
      </c:catAx>
      <c:valAx>
        <c:axId val="16012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1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14.475553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175616"/>
        <c:axId val="160177152"/>
      </c:barChart>
      <c:catAx>
        <c:axId val="1601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177152"/>
        <c:crosses val="autoZero"/>
        <c:auto val="1"/>
        <c:lblAlgn val="ctr"/>
        <c:lblOffset val="100"/>
        <c:noMultiLvlLbl val="0"/>
      </c:catAx>
      <c:valAx>
        <c:axId val="16017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1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76.254000000000005</c:v>
                </c:pt>
                <c:pt idx="1">
                  <c:v>10.071999999999999</c:v>
                </c:pt>
                <c:pt idx="2">
                  <c:v>13.673999999999999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0211712"/>
        <c:axId val="160213248"/>
      </c:barChart>
      <c:catAx>
        <c:axId val="16021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13248"/>
        <c:crosses val="autoZero"/>
        <c:auto val="1"/>
        <c:lblAlgn val="ctr"/>
        <c:lblOffset val="100"/>
        <c:noMultiLvlLbl val="0"/>
      </c:catAx>
      <c:valAx>
        <c:axId val="16021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2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2902.5205000000001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79264"/>
        <c:axId val="160380800"/>
      </c:barChart>
      <c:catAx>
        <c:axId val="16037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80800"/>
        <c:crosses val="autoZero"/>
        <c:auto val="1"/>
        <c:lblAlgn val="ctr"/>
        <c:lblOffset val="100"/>
        <c:noMultiLvlLbl val="0"/>
      </c:catAx>
      <c:valAx>
        <c:axId val="160380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7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33.751904000000003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428032"/>
        <c:axId val="160429568"/>
      </c:barChart>
      <c:catAx>
        <c:axId val="16042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429568"/>
        <c:crosses val="autoZero"/>
        <c:auto val="1"/>
        <c:lblAlgn val="ctr"/>
        <c:lblOffset val="100"/>
        <c:noMultiLvlLbl val="0"/>
      </c:catAx>
      <c:valAx>
        <c:axId val="16042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42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357.9828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33184"/>
        <c:axId val="160339072"/>
      </c:barChart>
      <c:catAx>
        <c:axId val="16033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39072"/>
        <c:crosses val="autoZero"/>
        <c:auto val="1"/>
        <c:lblAlgn val="ctr"/>
        <c:lblOffset val="100"/>
        <c:noMultiLvlLbl val="0"/>
      </c:catAx>
      <c:valAx>
        <c:axId val="16033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1.4229765999999999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931008"/>
        <c:axId val="157932544"/>
      </c:barChart>
      <c:catAx>
        <c:axId val="1579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932544"/>
        <c:crosses val="autoZero"/>
        <c:auto val="1"/>
        <c:lblAlgn val="ctr"/>
        <c:lblOffset val="100"/>
        <c:noMultiLvlLbl val="0"/>
      </c:catAx>
      <c:valAx>
        <c:axId val="1579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93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3939.9229999999998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434816"/>
        <c:axId val="160445952"/>
      </c:barChart>
      <c:catAx>
        <c:axId val="1604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445952"/>
        <c:crosses val="autoZero"/>
        <c:auto val="1"/>
        <c:lblAlgn val="ctr"/>
        <c:lblOffset val="100"/>
        <c:noMultiLvlLbl val="0"/>
      </c:catAx>
      <c:valAx>
        <c:axId val="16044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4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14.216886000000001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476544"/>
        <c:axId val="160490624"/>
      </c:barChart>
      <c:catAx>
        <c:axId val="16047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490624"/>
        <c:crosses val="autoZero"/>
        <c:auto val="1"/>
        <c:lblAlgn val="ctr"/>
        <c:lblOffset val="100"/>
        <c:noMultiLvlLbl val="0"/>
      </c:catAx>
      <c:valAx>
        <c:axId val="16049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4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0.83264439999999995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517120"/>
        <c:axId val="160518912"/>
      </c:barChart>
      <c:catAx>
        <c:axId val="16051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518912"/>
        <c:crosses val="autoZero"/>
        <c:auto val="1"/>
        <c:lblAlgn val="ctr"/>
        <c:lblOffset val="100"/>
        <c:noMultiLvlLbl val="0"/>
      </c:catAx>
      <c:valAx>
        <c:axId val="16051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5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94.007099999999994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651328"/>
        <c:axId val="157652864"/>
      </c:barChart>
      <c:catAx>
        <c:axId val="15765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652864"/>
        <c:crosses val="autoZero"/>
        <c:auto val="1"/>
        <c:lblAlgn val="ctr"/>
        <c:lblOffset val="100"/>
        <c:noMultiLvlLbl val="0"/>
      </c:catAx>
      <c:valAx>
        <c:axId val="15765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6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1.0532074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686784"/>
        <c:axId val="157692672"/>
      </c:barChart>
      <c:catAx>
        <c:axId val="157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692672"/>
        <c:crosses val="autoZero"/>
        <c:auto val="1"/>
        <c:lblAlgn val="ctr"/>
        <c:lblOffset val="100"/>
        <c:noMultiLvlLbl val="0"/>
      </c:catAx>
      <c:valAx>
        <c:axId val="157692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21.870267999999999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722496"/>
        <c:axId val="157724032"/>
      </c:barChart>
      <c:catAx>
        <c:axId val="15772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724032"/>
        <c:crosses val="autoZero"/>
        <c:auto val="1"/>
        <c:lblAlgn val="ctr"/>
        <c:lblOffset val="100"/>
        <c:noMultiLvlLbl val="0"/>
      </c:catAx>
      <c:valAx>
        <c:axId val="15772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7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0.83264439999999995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774592"/>
        <c:axId val="157776128"/>
      </c:barChart>
      <c:catAx>
        <c:axId val="15777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776128"/>
        <c:crosses val="autoZero"/>
        <c:auto val="1"/>
        <c:lblAlgn val="ctr"/>
        <c:lblOffset val="100"/>
        <c:noMultiLvlLbl val="0"/>
      </c:catAx>
      <c:valAx>
        <c:axId val="15777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77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364.0573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215552"/>
        <c:axId val="158221440"/>
      </c:barChart>
      <c:catAx>
        <c:axId val="15821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21440"/>
        <c:crosses val="autoZero"/>
        <c:auto val="1"/>
        <c:lblAlgn val="ctr"/>
        <c:lblOffset val="100"/>
        <c:noMultiLvlLbl val="0"/>
      </c:catAx>
      <c:valAx>
        <c:axId val="15822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2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2.2567716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238976"/>
        <c:axId val="158253056"/>
      </c:barChart>
      <c:catAx>
        <c:axId val="1582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253056"/>
        <c:crosses val="autoZero"/>
        <c:auto val="1"/>
        <c:lblAlgn val="ctr"/>
        <c:lblOffset val="100"/>
        <c:noMultiLvlLbl val="0"/>
      </c:catAx>
      <c:valAx>
        <c:axId val="15825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2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박경숙, ID : H2500004)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09:52:37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2902.5205000000001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87.257509999999996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27.202755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76.254000000000005</v>
      </c>
      <c r="G8" s="60">
        <f>'DRIs DATA 입력'!G8</f>
        <v>10.071999999999999</v>
      </c>
      <c r="H8" s="60">
        <f>'DRIs DATA 입력'!H8</f>
        <v>13.673999999999999</v>
      </c>
      <c r="I8" s="47"/>
      <c r="J8" s="60" t="s">
        <v>217</v>
      </c>
      <c r="K8" s="60">
        <f>'DRIs DATA 입력'!K8</f>
        <v>6.04</v>
      </c>
      <c r="L8" s="60">
        <f>'DRIs DATA 입력'!L8</f>
        <v>59.128999999999998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306.76819999999998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14.475553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1.4229765999999999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94.007099999999994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33.751904000000003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1.9684497999999999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1.0532074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21.870267999999999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0.83264439999999995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364.0573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2.2567716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2.9514860000000001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8.7625110000000006E-2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357.9828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1169.8114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3939.9229999999998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2702.7368000000001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63.318817000000003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130.42271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14.216886000000001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8.2502700000000004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572.57560000000001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4.8750340000000003E-3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1.9427121999999999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22.029088999999999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98.916240000000002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2" sqref="G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69" t="s">
        <v>283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284</v>
      </c>
      <c r="B4" s="68"/>
      <c r="C4" s="68"/>
      <c r="E4" s="70" t="s">
        <v>285</v>
      </c>
      <c r="F4" s="71"/>
      <c r="G4" s="71"/>
      <c r="H4" s="72"/>
      <c r="J4" s="70" t="s">
        <v>286</v>
      </c>
      <c r="K4" s="71"/>
      <c r="L4" s="72"/>
      <c r="N4" s="68" t="s">
        <v>287</v>
      </c>
      <c r="O4" s="68"/>
      <c r="P4" s="68"/>
      <c r="Q4" s="68"/>
      <c r="R4" s="68"/>
      <c r="S4" s="68"/>
      <c r="U4" s="68" t="s">
        <v>288</v>
      </c>
      <c r="V4" s="68"/>
      <c r="W4" s="68"/>
      <c r="X4" s="68"/>
      <c r="Y4" s="68"/>
      <c r="Z4" s="68"/>
    </row>
    <row r="5" spans="1:27">
      <c r="A5" s="66"/>
      <c r="B5" s="66" t="s">
        <v>289</v>
      </c>
      <c r="C5" s="66" t="s">
        <v>290</v>
      </c>
      <c r="E5" s="66"/>
      <c r="F5" s="66" t="s">
        <v>291</v>
      </c>
      <c r="G5" s="66" t="s">
        <v>292</v>
      </c>
      <c r="H5" s="66" t="s">
        <v>287</v>
      </c>
      <c r="J5" s="66"/>
      <c r="K5" s="66" t="s">
        <v>293</v>
      </c>
      <c r="L5" s="66" t="s">
        <v>294</v>
      </c>
      <c r="N5" s="66"/>
      <c r="O5" s="66" t="s">
        <v>295</v>
      </c>
      <c r="P5" s="66" t="s">
        <v>296</v>
      </c>
      <c r="Q5" s="66" t="s">
        <v>297</v>
      </c>
      <c r="R5" s="66" t="s">
        <v>298</v>
      </c>
      <c r="S5" s="66" t="s">
        <v>290</v>
      </c>
      <c r="U5" s="66"/>
      <c r="V5" s="66" t="s">
        <v>295</v>
      </c>
      <c r="W5" s="66" t="s">
        <v>296</v>
      </c>
      <c r="X5" s="66" t="s">
        <v>297</v>
      </c>
      <c r="Y5" s="66" t="s">
        <v>298</v>
      </c>
      <c r="Z5" s="66" t="s">
        <v>290</v>
      </c>
    </row>
    <row r="6" spans="1:27">
      <c r="A6" s="66" t="s">
        <v>284</v>
      </c>
      <c r="B6" s="66">
        <v>1800</v>
      </c>
      <c r="C6" s="66">
        <v>2902.5205000000001</v>
      </c>
      <c r="E6" s="66" t="s">
        <v>299</v>
      </c>
      <c r="F6" s="66">
        <v>55</v>
      </c>
      <c r="G6" s="66">
        <v>15</v>
      </c>
      <c r="H6" s="66">
        <v>7</v>
      </c>
      <c r="J6" s="66" t="s">
        <v>299</v>
      </c>
      <c r="K6" s="66">
        <v>0.1</v>
      </c>
      <c r="L6" s="66">
        <v>4</v>
      </c>
      <c r="N6" s="66" t="s">
        <v>300</v>
      </c>
      <c r="O6" s="66">
        <v>40</v>
      </c>
      <c r="P6" s="66">
        <v>50</v>
      </c>
      <c r="Q6" s="66">
        <v>0</v>
      </c>
      <c r="R6" s="66">
        <v>0</v>
      </c>
      <c r="S6" s="66">
        <v>87.257509999999996</v>
      </c>
      <c r="U6" s="66" t="s">
        <v>301</v>
      </c>
      <c r="V6" s="66">
        <v>0</v>
      </c>
      <c r="W6" s="66">
        <v>0</v>
      </c>
      <c r="X6" s="66">
        <v>20</v>
      </c>
      <c r="Y6" s="66">
        <v>0</v>
      </c>
      <c r="Z6" s="66">
        <v>27.202755</v>
      </c>
    </row>
    <row r="7" spans="1:27">
      <c r="E7" s="66" t="s">
        <v>302</v>
      </c>
      <c r="F7" s="66">
        <v>65</v>
      </c>
      <c r="G7" s="66">
        <v>30</v>
      </c>
      <c r="H7" s="66">
        <v>20</v>
      </c>
      <c r="J7" s="66" t="s">
        <v>302</v>
      </c>
      <c r="K7" s="66">
        <v>1</v>
      </c>
      <c r="L7" s="66">
        <v>10</v>
      </c>
    </row>
    <row r="8" spans="1:27">
      <c r="E8" s="66" t="s">
        <v>303</v>
      </c>
      <c r="F8" s="66">
        <v>76.254000000000005</v>
      </c>
      <c r="G8" s="66">
        <v>10.071999999999999</v>
      </c>
      <c r="H8" s="66">
        <v>13.673999999999999</v>
      </c>
      <c r="J8" s="66" t="s">
        <v>303</v>
      </c>
      <c r="K8" s="66">
        <v>6.04</v>
      </c>
      <c r="L8" s="66">
        <v>59.128999999999998</v>
      </c>
    </row>
    <row r="13" spans="1:27">
      <c r="A13" s="67" t="s">
        <v>304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305</v>
      </c>
      <c r="B14" s="68"/>
      <c r="C14" s="68"/>
      <c r="D14" s="68"/>
      <c r="E14" s="68"/>
      <c r="F14" s="68"/>
      <c r="H14" s="68" t="s">
        <v>306</v>
      </c>
      <c r="I14" s="68"/>
      <c r="J14" s="68"/>
      <c r="K14" s="68"/>
      <c r="L14" s="68"/>
      <c r="M14" s="68"/>
      <c r="O14" s="68" t="s">
        <v>307</v>
      </c>
      <c r="P14" s="68"/>
      <c r="Q14" s="68"/>
      <c r="R14" s="68"/>
      <c r="S14" s="68"/>
      <c r="T14" s="68"/>
      <c r="V14" s="68" t="s">
        <v>308</v>
      </c>
      <c r="W14" s="68"/>
      <c r="X14" s="68"/>
      <c r="Y14" s="68"/>
      <c r="Z14" s="68"/>
      <c r="AA14" s="68"/>
    </row>
    <row r="15" spans="1:27">
      <c r="A15" s="66"/>
      <c r="B15" s="66" t="s">
        <v>295</v>
      </c>
      <c r="C15" s="66" t="s">
        <v>296</v>
      </c>
      <c r="D15" s="66" t="s">
        <v>297</v>
      </c>
      <c r="E15" s="66" t="s">
        <v>298</v>
      </c>
      <c r="F15" s="66" t="s">
        <v>290</v>
      </c>
      <c r="H15" s="66"/>
      <c r="I15" s="66" t="s">
        <v>295</v>
      </c>
      <c r="J15" s="66" t="s">
        <v>296</v>
      </c>
      <c r="K15" s="66" t="s">
        <v>297</v>
      </c>
      <c r="L15" s="66" t="s">
        <v>298</v>
      </c>
      <c r="M15" s="66" t="s">
        <v>290</v>
      </c>
      <c r="O15" s="66"/>
      <c r="P15" s="66" t="s">
        <v>295</v>
      </c>
      <c r="Q15" s="66" t="s">
        <v>296</v>
      </c>
      <c r="R15" s="66" t="s">
        <v>297</v>
      </c>
      <c r="S15" s="66" t="s">
        <v>298</v>
      </c>
      <c r="T15" s="66" t="s">
        <v>290</v>
      </c>
      <c r="V15" s="66"/>
      <c r="W15" s="66" t="s">
        <v>295</v>
      </c>
      <c r="X15" s="66" t="s">
        <v>296</v>
      </c>
      <c r="Y15" s="66" t="s">
        <v>297</v>
      </c>
      <c r="Z15" s="66" t="s">
        <v>298</v>
      </c>
      <c r="AA15" s="66" t="s">
        <v>290</v>
      </c>
    </row>
    <row r="16" spans="1:27">
      <c r="A16" s="66" t="s">
        <v>309</v>
      </c>
      <c r="B16" s="66">
        <v>430</v>
      </c>
      <c r="C16" s="66">
        <v>600</v>
      </c>
      <c r="D16" s="66">
        <v>0</v>
      </c>
      <c r="E16" s="66">
        <v>3000</v>
      </c>
      <c r="F16" s="66">
        <v>306.76819999999998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14.475553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1.4229765999999999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94.007099999999994</v>
      </c>
    </row>
    <row r="23" spans="1:62">
      <c r="A23" s="67" t="s">
        <v>310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311</v>
      </c>
      <c r="B24" s="68"/>
      <c r="C24" s="68"/>
      <c r="D24" s="68"/>
      <c r="E24" s="68"/>
      <c r="F24" s="68"/>
      <c r="H24" s="68" t="s">
        <v>312</v>
      </c>
      <c r="I24" s="68"/>
      <c r="J24" s="68"/>
      <c r="K24" s="68"/>
      <c r="L24" s="68"/>
      <c r="M24" s="68"/>
      <c r="O24" s="68" t="s">
        <v>313</v>
      </c>
      <c r="P24" s="68"/>
      <c r="Q24" s="68"/>
      <c r="R24" s="68"/>
      <c r="S24" s="68"/>
      <c r="T24" s="68"/>
      <c r="V24" s="68" t="s">
        <v>314</v>
      </c>
      <c r="W24" s="68"/>
      <c r="X24" s="68"/>
      <c r="Y24" s="68"/>
      <c r="Z24" s="68"/>
      <c r="AA24" s="68"/>
      <c r="AC24" s="68" t="s">
        <v>315</v>
      </c>
      <c r="AD24" s="68"/>
      <c r="AE24" s="68"/>
      <c r="AF24" s="68"/>
      <c r="AG24" s="68"/>
      <c r="AH24" s="68"/>
      <c r="AJ24" s="68" t="s">
        <v>316</v>
      </c>
      <c r="AK24" s="68"/>
      <c r="AL24" s="68"/>
      <c r="AM24" s="68"/>
      <c r="AN24" s="68"/>
      <c r="AO24" s="68"/>
      <c r="AQ24" s="68" t="s">
        <v>317</v>
      </c>
      <c r="AR24" s="68"/>
      <c r="AS24" s="68"/>
      <c r="AT24" s="68"/>
      <c r="AU24" s="68"/>
      <c r="AV24" s="68"/>
      <c r="AX24" s="68" t="s">
        <v>318</v>
      </c>
      <c r="AY24" s="68"/>
      <c r="AZ24" s="68"/>
      <c r="BA24" s="68"/>
      <c r="BB24" s="68"/>
      <c r="BC24" s="68"/>
      <c r="BE24" s="68" t="s">
        <v>319</v>
      </c>
      <c r="BF24" s="68"/>
      <c r="BG24" s="68"/>
      <c r="BH24" s="68"/>
      <c r="BI24" s="68"/>
      <c r="BJ24" s="68"/>
    </row>
    <row r="25" spans="1:62">
      <c r="A25" s="66"/>
      <c r="B25" s="66" t="s">
        <v>295</v>
      </c>
      <c r="C25" s="66" t="s">
        <v>296</v>
      </c>
      <c r="D25" s="66" t="s">
        <v>297</v>
      </c>
      <c r="E25" s="66" t="s">
        <v>298</v>
      </c>
      <c r="F25" s="66" t="s">
        <v>290</v>
      </c>
      <c r="H25" s="66"/>
      <c r="I25" s="66" t="s">
        <v>295</v>
      </c>
      <c r="J25" s="66" t="s">
        <v>296</v>
      </c>
      <c r="K25" s="66" t="s">
        <v>297</v>
      </c>
      <c r="L25" s="66" t="s">
        <v>298</v>
      </c>
      <c r="M25" s="66" t="s">
        <v>290</v>
      </c>
      <c r="O25" s="66"/>
      <c r="P25" s="66" t="s">
        <v>295</v>
      </c>
      <c r="Q25" s="66" t="s">
        <v>296</v>
      </c>
      <c r="R25" s="66" t="s">
        <v>297</v>
      </c>
      <c r="S25" s="66" t="s">
        <v>298</v>
      </c>
      <c r="T25" s="66" t="s">
        <v>290</v>
      </c>
      <c r="V25" s="66"/>
      <c r="W25" s="66" t="s">
        <v>295</v>
      </c>
      <c r="X25" s="66" t="s">
        <v>296</v>
      </c>
      <c r="Y25" s="66" t="s">
        <v>297</v>
      </c>
      <c r="Z25" s="66" t="s">
        <v>298</v>
      </c>
      <c r="AA25" s="66" t="s">
        <v>290</v>
      </c>
      <c r="AC25" s="66"/>
      <c r="AD25" s="66" t="s">
        <v>295</v>
      </c>
      <c r="AE25" s="66" t="s">
        <v>296</v>
      </c>
      <c r="AF25" s="66" t="s">
        <v>297</v>
      </c>
      <c r="AG25" s="66" t="s">
        <v>298</v>
      </c>
      <c r="AH25" s="66" t="s">
        <v>290</v>
      </c>
      <c r="AJ25" s="66"/>
      <c r="AK25" s="66" t="s">
        <v>295</v>
      </c>
      <c r="AL25" s="66" t="s">
        <v>296</v>
      </c>
      <c r="AM25" s="66" t="s">
        <v>297</v>
      </c>
      <c r="AN25" s="66" t="s">
        <v>298</v>
      </c>
      <c r="AO25" s="66" t="s">
        <v>290</v>
      </c>
      <c r="AQ25" s="66"/>
      <c r="AR25" s="66" t="s">
        <v>295</v>
      </c>
      <c r="AS25" s="66" t="s">
        <v>296</v>
      </c>
      <c r="AT25" s="66" t="s">
        <v>297</v>
      </c>
      <c r="AU25" s="66" t="s">
        <v>298</v>
      </c>
      <c r="AV25" s="66" t="s">
        <v>290</v>
      </c>
      <c r="AX25" s="66"/>
      <c r="AY25" s="66" t="s">
        <v>295</v>
      </c>
      <c r="AZ25" s="66" t="s">
        <v>296</v>
      </c>
      <c r="BA25" s="66" t="s">
        <v>297</v>
      </c>
      <c r="BB25" s="66" t="s">
        <v>298</v>
      </c>
      <c r="BC25" s="66" t="s">
        <v>290</v>
      </c>
      <c r="BE25" s="66"/>
      <c r="BF25" s="66" t="s">
        <v>295</v>
      </c>
      <c r="BG25" s="66" t="s">
        <v>296</v>
      </c>
      <c r="BH25" s="66" t="s">
        <v>297</v>
      </c>
      <c r="BI25" s="66" t="s">
        <v>298</v>
      </c>
      <c r="BJ25" s="66" t="s">
        <v>290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33.751904000000003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1.9684497999999999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1.0532074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21.870267999999999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0.83264439999999995</v>
      </c>
      <c r="AJ26" s="66" t="s">
        <v>320</v>
      </c>
      <c r="AK26" s="66">
        <v>320</v>
      </c>
      <c r="AL26" s="66">
        <v>400</v>
      </c>
      <c r="AM26" s="66">
        <v>0</v>
      </c>
      <c r="AN26" s="66">
        <v>1000</v>
      </c>
      <c r="AO26" s="66">
        <v>364.0573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2.2567716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2.9514860000000001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8.7625110000000006E-2</v>
      </c>
    </row>
    <row r="33" spans="1:68">
      <c r="A33" s="67" t="s">
        <v>321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8" t="s">
        <v>322</v>
      </c>
      <c r="B34" s="68"/>
      <c r="C34" s="68"/>
      <c r="D34" s="68"/>
      <c r="E34" s="68"/>
      <c r="F34" s="68"/>
      <c r="H34" s="68" t="s">
        <v>323</v>
      </c>
      <c r="I34" s="68"/>
      <c r="J34" s="68"/>
      <c r="K34" s="68"/>
      <c r="L34" s="68"/>
      <c r="M34" s="68"/>
      <c r="O34" s="68" t="s">
        <v>324</v>
      </c>
      <c r="P34" s="68"/>
      <c r="Q34" s="68"/>
      <c r="R34" s="68"/>
      <c r="S34" s="68"/>
      <c r="T34" s="68"/>
      <c r="V34" s="68" t="s">
        <v>325</v>
      </c>
      <c r="W34" s="68"/>
      <c r="X34" s="68"/>
      <c r="Y34" s="68"/>
      <c r="Z34" s="68"/>
      <c r="AA34" s="68"/>
      <c r="AC34" s="68" t="s">
        <v>326</v>
      </c>
      <c r="AD34" s="68"/>
      <c r="AE34" s="68"/>
      <c r="AF34" s="68"/>
      <c r="AG34" s="68"/>
      <c r="AH34" s="68"/>
      <c r="AJ34" s="68" t="s">
        <v>327</v>
      </c>
      <c r="AK34" s="68"/>
      <c r="AL34" s="68"/>
      <c r="AM34" s="68"/>
      <c r="AN34" s="68"/>
      <c r="AO34" s="68"/>
    </row>
    <row r="35" spans="1:68">
      <c r="A35" s="66"/>
      <c r="B35" s="66" t="s">
        <v>295</v>
      </c>
      <c r="C35" s="66" t="s">
        <v>296</v>
      </c>
      <c r="D35" s="66" t="s">
        <v>297</v>
      </c>
      <c r="E35" s="66" t="s">
        <v>298</v>
      </c>
      <c r="F35" s="66" t="s">
        <v>290</v>
      </c>
      <c r="H35" s="66"/>
      <c r="I35" s="66" t="s">
        <v>295</v>
      </c>
      <c r="J35" s="66" t="s">
        <v>296</v>
      </c>
      <c r="K35" s="66" t="s">
        <v>297</v>
      </c>
      <c r="L35" s="66" t="s">
        <v>298</v>
      </c>
      <c r="M35" s="66" t="s">
        <v>290</v>
      </c>
      <c r="O35" s="66"/>
      <c r="P35" s="66" t="s">
        <v>295</v>
      </c>
      <c r="Q35" s="66" t="s">
        <v>296</v>
      </c>
      <c r="R35" s="66" t="s">
        <v>297</v>
      </c>
      <c r="S35" s="66" t="s">
        <v>298</v>
      </c>
      <c r="T35" s="66" t="s">
        <v>290</v>
      </c>
      <c r="V35" s="66"/>
      <c r="W35" s="66" t="s">
        <v>295</v>
      </c>
      <c r="X35" s="66" t="s">
        <v>296</v>
      </c>
      <c r="Y35" s="66" t="s">
        <v>297</v>
      </c>
      <c r="Z35" s="66" t="s">
        <v>298</v>
      </c>
      <c r="AA35" s="66" t="s">
        <v>290</v>
      </c>
      <c r="AC35" s="66"/>
      <c r="AD35" s="66" t="s">
        <v>295</v>
      </c>
      <c r="AE35" s="66" t="s">
        <v>296</v>
      </c>
      <c r="AF35" s="66" t="s">
        <v>297</v>
      </c>
      <c r="AG35" s="66" t="s">
        <v>298</v>
      </c>
      <c r="AH35" s="66" t="s">
        <v>290</v>
      </c>
      <c r="AJ35" s="66"/>
      <c r="AK35" s="66" t="s">
        <v>295</v>
      </c>
      <c r="AL35" s="66" t="s">
        <v>296</v>
      </c>
      <c r="AM35" s="66" t="s">
        <v>297</v>
      </c>
      <c r="AN35" s="66" t="s">
        <v>298</v>
      </c>
      <c r="AO35" s="66" t="s">
        <v>290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357.9828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1169.8114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3939.9229999999998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2702.7368000000001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63.318817000000003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130.42271</v>
      </c>
    </row>
    <row r="43" spans="1:68">
      <c r="A43" s="67" t="s">
        <v>328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329</v>
      </c>
      <c r="B44" s="68"/>
      <c r="C44" s="68"/>
      <c r="D44" s="68"/>
      <c r="E44" s="68"/>
      <c r="F44" s="68"/>
      <c r="H44" s="68" t="s">
        <v>330</v>
      </c>
      <c r="I44" s="68"/>
      <c r="J44" s="68"/>
      <c r="K44" s="68"/>
      <c r="L44" s="68"/>
      <c r="M44" s="68"/>
      <c r="O44" s="68" t="s">
        <v>331</v>
      </c>
      <c r="P44" s="68"/>
      <c r="Q44" s="68"/>
      <c r="R44" s="68"/>
      <c r="S44" s="68"/>
      <c r="T44" s="68"/>
      <c r="V44" s="68" t="s">
        <v>332</v>
      </c>
      <c r="W44" s="68"/>
      <c r="X44" s="68"/>
      <c r="Y44" s="68"/>
      <c r="Z44" s="68"/>
      <c r="AA44" s="68"/>
      <c r="AC44" s="68" t="s">
        <v>333</v>
      </c>
      <c r="AD44" s="68"/>
      <c r="AE44" s="68"/>
      <c r="AF44" s="68"/>
      <c r="AG44" s="68"/>
      <c r="AH44" s="68"/>
      <c r="AJ44" s="68" t="s">
        <v>334</v>
      </c>
      <c r="AK44" s="68"/>
      <c r="AL44" s="68"/>
      <c r="AM44" s="68"/>
      <c r="AN44" s="68"/>
      <c r="AO44" s="68"/>
      <c r="AQ44" s="68" t="s">
        <v>335</v>
      </c>
      <c r="AR44" s="68"/>
      <c r="AS44" s="68"/>
      <c r="AT44" s="68"/>
      <c r="AU44" s="68"/>
      <c r="AV44" s="68"/>
      <c r="AX44" s="68" t="s">
        <v>336</v>
      </c>
      <c r="AY44" s="68"/>
      <c r="AZ44" s="68"/>
      <c r="BA44" s="68"/>
      <c r="BB44" s="68"/>
      <c r="BC44" s="68"/>
      <c r="BE44" s="68" t="s">
        <v>337</v>
      </c>
      <c r="BF44" s="68"/>
      <c r="BG44" s="68"/>
      <c r="BH44" s="68"/>
      <c r="BI44" s="68"/>
      <c r="BJ44" s="68"/>
    </row>
    <row r="45" spans="1:68">
      <c r="A45" s="66"/>
      <c r="B45" s="66" t="s">
        <v>295</v>
      </c>
      <c r="C45" s="66" t="s">
        <v>296</v>
      </c>
      <c r="D45" s="66" t="s">
        <v>297</v>
      </c>
      <c r="E45" s="66" t="s">
        <v>298</v>
      </c>
      <c r="F45" s="66" t="s">
        <v>290</v>
      </c>
      <c r="H45" s="66"/>
      <c r="I45" s="66" t="s">
        <v>295</v>
      </c>
      <c r="J45" s="66" t="s">
        <v>296</v>
      </c>
      <c r="K45" s="66" t="s">
        <v>297</v>
      </c>
      <c r="L45" s="66" t="s">
        <v>298</v>
      </c>
      <c r="M45" s="66" t="s">
        <v>290</v>
      </c>
      <c r="O45" s="66"/>
      <c r="P45" s="66" t="s">
        <v>295</v>
      </c>
      <c r="Q45" s="66" t="s">
        <v>296</v>
      </c>
      <c r="R45" s="66" t="s">
        <v>297</v>
      </c>
      <c r="S45" s="66" t="s">
        <v>298</v>
      </c>
      <c r="T45" s="66" t="s">
        <v>290</v>
      </c>
      <c r="V45" s="66"/>
      <c r="W45" s="66" t="s">
        <v>295</v>
      </c>
      <c r="X45" s="66" t="s">
        <v>296</v>
      </c>
      <c r="Y45" s="66" t="s">
        <v>297</v>
      </c>
      <c r="Z45" s="66" t="s">
        <v>298</v>
      </c>
      <c r="AA45" s="66" t="s">
        <v>290</v>
      </c>
      <c r="AC45" s="66"/>
      <c r="AD45" s="66" t="s">
        <v>295</v>
      </c>
      <c r="AE45" s="66" t="s">
        <v>296</v>
      </c>
      <c r="AF45" s="66" t="s">
        <v>297</v>
      </c>
      <c r="AG45" s="66" t="s">
        <v>298</v>
      </c>
      <c r="AH45" s="66" t="s">
        <v>290</v>
      </c>
      <c r="AJ45" s="66"/>
      <c r="AK45" s="66" t="s">
        <v>295</v>
      </c>
      <c r="AL45" s="66" t="s">
        <v>296</v>
      </c>
      <c r="AM45" s="66" t="s">
        <v>297</v>
      </c>
      <c r="AN45" s="66" t="s">
        <v>298</v>
      </c>
      <c r="AO45" s="66" t="s">
        <v>290</v>
      </c>
      <c r="AQ45" s="66"/>
      <c r="AR45" s="66" t="s">
        <v>295</v>
      </c>
      <c r="AS45" s="66" t="s">
        <v>296</v>
      </c>
      <c r="AT45" s="66" t="s">
        <v>297</v>
      </c>
      <c r="AU45" s="66" t="s">
        <v>298</v>
      </c>
      <c r="AV45" s="66" t="s">
        <v>290</v>
      </c>
      <c r="AX45" s="66"/>
      <c r="AY45" s="66" t="s">
        <v>295</v>
      </c>
      <c r="AZ45" s="66" t="s">
        <v>296</v>
      </c>
      <c r="BA45" s="66" t="s">
        <v>297</v>
      </c>
      <c r="BB45" s="66" t="s">
        <v>298</v>
      </c>
      <c r="BC45" s="66" t="s">
        <v>290</v>
      </c>
      <c r="BE45" s="66"/>
      <c r="BF45" s="66" t="s">
        <v>295</v>
      </c>
      <c r="BG45" s="66" t="s">
        <v>296</v>
      </c>
      <c r="BH45" s="66" t="s">
        <v>297</v>
      </c>
      <c r="BI45" s="66" t="s">
        <v>298</v>
      </c>
      <c r="BJ45" s="66" t="s">
        <v>290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14.216886000000001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8.2502700000000004</v>
      </c>
      <c r="O46" s="66" t="s">
        <v>338</v>
      </c>
      <c r="P46" s="66">
        <v>600</v>
      </c>
      <c r="Q46" s="66">
        <v>800</v>
      </c>
      <c r="R46" s="66">
        <v>0</v>
      </c>
      <c r="S46" s="66">
        <v>10000</v>
      </c>
      <c r="T46" s="66">
        <v>572.57560000000001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4.8750340000000003E-3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1.9427121999999999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22.029088999999999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98.916240000000002</v>
      </c>
      <c r="AX46" s="66" t="s">
        <v>339</v>
      </c>
      <c r="AY46" s="66"/>
      <c r="AZ46" s="66"/>
      <c r="BA46" s="66"/>
      <c r="BB46" s="66"/>
      <c r="BC46" s="66"/>
      <c r="BE46" s="66" t="s">
        <v>340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276</v>
      </c>
      <c r="B2" s="62" t="s">
        <v>277</v>
      </c>
      <c r="C2" s="62" t="s">
        <v>278</v>
      </c>
      <c r="D2" s="62">
        <v>61</v>
      </c>
      <c r="E2" s="62">
        <v>2902.5205000000001</v>
      </c>
      <c r="F2" s="62">
        <v>486.58670000000001</v>
      </c>
      <c r="G2" s="62">
        <v>64.269019999999998</v>
      </c>
      <c r="H2" s="62">
        <v>44.141747000000002</v>
      </c>
      <c r="I2" s="62">
        <v>20.127274</v>
      </c>
      <c r="J2" s="62">
        <v>87.257509999999996</v>
      </c>
      <c r="K2" s="62">
        <v>70.50976</v>
      </c>
      <c r="L2" s="62">
        <v>16.747755000000002</v>
      </c>
      <c r="M2" s="62">
        <v>27.202755</v>
      </c>
      <c r="N2" s="62">
        <v>10.024274999999999</v>
      </c>
      <c r="O2" s="62">
        <v>13.287982</v>
      </c>
      <c r="P2" s="62">
        <v>562.69370000000004</v>
      </c>
      <c r="Q2" s="62">
        <v>21.520517000000002</v>
      </c>
      <c r="R2" s="62">
        <v>306.76819999999998</v>
      </c>
      <c r="S2" s="62">
        <v>113.95462999999999</v>
      </c>
      <c r="T2" s="62">
        <v>2313.7629999999999</v>
      </c>
      <c r="U2" s="62">
        <v>1.4229765999999999</v>
      </c>
      <c r="V2" s="62">
        <v>14.475553</v>
      </c>
      <c r="W2" s="62">
        <v>94.007099999999994</v>
      </c>
      <c r="X2" s="62">
        <v>33.751904000000003</v>
      </c>
      <c r="Y2" s="62">
        <v>1.9684497999999999</v>
      </c>
      <c r="Z2" s="62">
        <v>1.0532074</v>
      </c>
      <c r="AA2" s="62">
        <v>21.870267999999999</v>
      </c>
      <c r="AB2" s="62">
        <v>0.83264439999999995</v>
      </c>
      <c r="AC2" s="62">
        <v>364.0573</v>
      </c>
      <c r="AD2" s="62">
        <v>2.2567716</v>
      </c>
      <c r="AE2" s="62">
        <v>2.9514860000000001</v>
      </c>
      <c r="AF2" s="62">
        <v>8.7625110000000006E-2</v>
      </c>
      <c r="AG2" s="62">
        <v>357.9828</v>
      </c>
      <c r="AH2" s="62">
        <v>294.6001</v>
      </c>
      <c r="AI2" s="62">
        <v>63.382705999999999</v>
      </c>
      <c r="AJ2" s="62">
        <v>1169.8114</v>
      </c>
      <c r="AK2" s="62">
        <v>3939.9229999999998</v>
      </c>
      <c r="AL2" s="62">
        <v>63.318817000000003</v>
      </c>
      <c r="AM2" s="62">
        <v>2702.7368000000001</v>
      </c>
      <c r="AN2" s="62">
        <v>130.42271</v>
      </c>
      <c r="AO2" s="62">
        <v>14.216886000000001</v>
      </c>
      <c r="AP2" s="62">
        <v>12.419714000000001</v>
      </c>
      <c r="AQ2" s="62">
        <v>1.7971712</v>
      </c>
      <c r="AR2" s="62">
        <v>8.2502700000000004</v>
      </c>
      <c r="AS2" s="62">
        <v>572.57560000000001</v>
      </c>
      <c r="AT2" s="62">
        <v>4.8750340000000003E-3</v>
      </c>
      <c r="AU2" s="62">
        <v>1.9427121999999999</v>
      </c>
      <c r="AV2" s="62">
        <v>22.029088999999999</v>
      </c>
      <c r="AW2" s="62">
        <v>98.916240000000002</v>
      </c>
      <c r="AX2" s="62">
        <v>2.0652587E-2</v>
      </c>
      <c r="AY2" s="62">
        <v>0.39742759999999999</v>
      </c>
      <c r="AZ2" s="62">
        <v>334.33767999999998</v>
      </c>
      <c r="BA2" s="62">
        <v>53.02216</v>
      </c>
      <c r="BB2" s="62">
        <v>16.376791000000001</v>
      </c>
      <c r="BC2" s="62">
        <v>19.366099999999999</v>
      </c>
      <c r="BD2" s="62">
        <v>17.278670999999999</v>
      </c>
      <c r="BE2" s="62">
        <v>0.32460946000000002</v>
      </c>
      <c r="BF2" s="62">
        <v>2.3160593999999999</v>
      </c>
      <c r="BG2" s="62">
        <v>4.5795576000000001E-4</v>
      </c>
      <c r="BH2" s="62">
        <v>4.6236360000000004E-3</v>
      </c>
      <c r="BI2" s="62">
        <v>6.409455E-2</v>
      </c>
      <c r="BJ2" s="62">
        <v>0.54137312999999998</v>
      </c>
      <c r="BK2" s="62">
        <v>3.5227366999999997E-5</v>
      </c>
      <c r="BL2" s="62">
        <v>3.3547163000000002</v>
      </c>
      <c r="BM2" s="62">
        <v>7.2089124</v>
      </c>
      <c r="BN2" s="62">
        <v>0.97977340000000002</v>
      </c>
      <c r="BO2" s="62">
        <v>151.24717999999999</v>
      </c>
      <c r="BP2" s="62">
        <v>9.0760249999999996</v>
      </c>
      <c r="BQ2" s="62">
        <v>46.814082999999997</v>
      </c>
      <c r="BR2" s="62">
        <v>229.97774000000001</v>
      </c>
      <c r="BS2" s="62">
        <v>189.27746999999999</v>
      </c>
      <c r="BT2" s="62">
        <v>19.472007999999999</v>
      </c>
      <c r="BU2" s="62">
        <v>0.96225059999999996</v>
      </c>
      <c r="BV2" s="62">
        <v>8.7775900000000001E-5</v>
      </c>
      <c r="BW2" s="62">
        <v>1.7602255</v>
      </c>
      <c r="BX2" s="62">
        <v>2.6995377999999999</v>
      </c>
      <c r="BY2" s="62">
        <v>0.47919489999999998</v>
      </c>
      <c r="BZ2" s="62">
        <v>4.4472963000000004E-3</v>
      </c>
      <c r="CA2" s="62">
        <v>0.92564900000000006</v>
      </c>
      <c r="CB2" s="62">
        <v>0</v>
      </c>
      <c r="CC2" s="62">
        <v>1.0296553E-2</v>
      </c>
      <c r="CD2" s="62">
        <v>3.0412996E-4</v>
      </c>
      <c r="CE2" s="62">
        <v>1.1153221</v>
      </c>
      <c r="CF2" s="62">
        <v>0.17407644</v>
      </c>
      <c r="CG2" s="62">
        <v>0</v>
      </c>
      <c r="CH2" s="62">
        <v>2.475E-4</v>
      </c>
      <c r="CI2" s="62">
        <v>0</v>
      </c>
      <c r="CJ2" s="62">
        <v>6.2604510000000002E-3</v>
      </c>
      <c r="CK2" s="62">
        <v>0.35273534000000001</v>
      </c>
      <c r="CL2" s="62">
        <v>7.461716</v>
      </c>
      <c r="CM2" s="62">
        <v>8.8472860000000004</v>
      </c>
      <c r="CN2" s="62">
        <v>2419.3809999999999</v>
      </c>
      <c r="CO2" s="62">
        <v>4646.5946999999996</v>
      </c>
      <c r="CP2" s="62">
        <v>2200.9315999999999</v>
      </c>
      <c r="CQ2" s="62">
        <v>1292.7858000000001</v>
      </c>
      <c r="CR2" s="62">
        <v>819.76710000000003</v>
      </c>
      <c r="CS2" s="62">
        <v>167.33994999999999</v>
      </c>
      <c r="CT2" s="62">
        <v>3062.3771999999999</v>
      </c>
      <c r="CU2" s="62">
        <v>1704.5616</v>
      </c>
      <c r="CV2" s="62">
        <v>481.97924999999998</v>
      </c>
      <c r="CW2" s="62">
        <v>1847.4792</v>
      </c>
      <c r="CX2" s="62">
        <v>463.41845999999998</v>
      </c>
      <c r="CY2" s="62">
        <v>3040.2964000000002</v>
      </c>
      <c r="CZ2" s="62">
        <v>2188.2476000000001</v>
      </c>
      <c r="DA2" s="62">
        <v>2993.19</v>
      </c>
      <c r="DB2" s="62">
        <v>2637.8114999999998</v>
      </c>
      <c r="DC2" s="62">
        <v>3763.6891999999998</v>
      </c>
      <c r="DD2" s="62">
        <v>19132.37</v>
      </c>
      <c r="DE2" s="62">
        <v>1927.2701</v>
      </c>
      <c r="DF2" s="62">
        <v>7434.8285999999998</v>
      </c>
      <c r="DG2" s="62">
        <v>2905.0875999999998</v>
      </c>
      <c r="DH2" s="62">
        <v>0.31319081999999998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53.02216</v>
      </c>
      <c r="B6">
        <f>BB2</f>
        <v>16.376791000000001</v>
      </c>
      <c r="C6">
        <f>BC2</f>
        <v>19.366099999999999</v>
      </c>
      <c r="D6">
        <f>BD2</f>
        <v>17.278670999999999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21532</v>
      </c>
      <c r="C2" s="57">
        <f ca="1">YEAR(TODAY())-YEAR(B2)+IF(TODAY()&gt;=DATE(YEAR(TODAY()),MONTH(B2),DAY(B2)),0,-1)</f>
        <v>61</v>
      </c>
      <c r="E2" s="53">
        <v>160</v>
      </c>
      <c r="F2" s="54" t="s">
        <v>40</v>
      </c>
      <c r="G2" s="53">
        <v>70</v>
      </c>
      <c r="H2" s="52" t="s">
        <v>42</v>
      </c>
      <c r="I2" s="73">
        <f>ROUND(G3/E3^2,1)</f>
        <v>27.3</v>
      </c>
    </row>
    <row r="3" spans="1:9">
      <c r="E3" s="52">
        <f>E2/100</f>
        <v>1.6</v>
      </c>
      <c r="F3" s="52" t="s">
        <v>41</v>
      </c>
      <c r="G3" s="52">
        <f>G2</f>
        <v>70</v>
      </c>
      <c r="H3" s="52" t="s">
        <v>42</v>
      </c>
      <c r="I3" s="73"/>
    </row>
    <row r="4" spans="1:9">
      <c r="A4" t="s">
        <v>274</v>
      </c>
    </row>
    <row r="5" spans="1:9">
      <c r="B5" s="61">
        <v>43895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박경숙, ID : H2500004)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03월 11일 09:52:37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8" sqref="I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0" t="s">
        <v>31</v>
      </c>
      <c r="D10" s="90"/>
      <c r="E10" s="91"/>
      <c r="F10" s="94">
        <f>'개인정보 및 신체계측 입력'!B5</f>
        <v>43895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>
      <c r="C12" s="90" t="s">
        <v>33</v>
      </c>
      <c r="D12" s="90"/>
      <c r="E12" s="91"/>
      <c r="F12" s="99">
        <f ca="1">'개인정보 및 신체계측 입력'!C2</f>
        <v>61</v>
      </c>
      <c r="G12" s="99"/>
      <c r="H12" s="99"/>
      <c r="I12" s="99"/>
      <c r="K12" s="141">
        <f>'개인정보 및 신체계측 입력'!E2</f>
        <v>160</v>
      </c>
      <c r="L12" s="142"/>
      <c r="M12" s="135">
        <f>'개인정보 및 신체계측 입력'!G2</f>
        <v>70</v>
      </c>
      <c r="N12" s="136"/>
      <c r="O12" s="131" t="s">
        <v>272</v>
      </c>
      <c r="P12" s="128"/>
      <c r="Q12" s="95">
        <f>'개인정보 및 신체계측 입력'!I2</f>
        <v>27.3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>
      <c r="C14" s="92" t="s">
        <v>32</v>
      </c>
      <c r="D14" s="92"/>
      <c r="E14" s="93"/>
      <c r="F14" s="96" t="str">
        <f>MID('DRIs DATA'!B1,28,3)</f>
        <v>박경숙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76.254000000000005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10.071999999999999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13.673999999999999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8" t="s">
        <v>55</v>
      </c>
      <c r="R69" s="36"/>
      <c r="S69" s="36"/>
      <c r="T69" s="6"/>
    </row>
    <row r="70" spans="2:21" ht="18" customHeight="1" thickBot="1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59.1</v>
      </c>
      <c r="L72" s="37" t="s">
        <v>54</v>
      </c>
      <c r="M72" s="37">
        <f>ROUND('DRIs DATA'!K8,1)</f>
        <v>6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>
      <c r="B94" s="126" t="s">
        <v>172</v>
      </c>
      <c r="C94" s="76"/>
      <c r="D94" s="76"/>
      <c r="E94" s="76"/>
      <c r="F94" s="78">
        <f>ROUND('DRIs DATA'!F16/'DRIs DATA'!C16*100,2)</f>
        <v>40.9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120.63</v>
      </c>
      <c r="R94" s="76" t="s">
        <v>168</v>
      </c>
      <c r="S94" s="76"/>
      <c r="T94" s="7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>
      <c r="B121" s="44" t="s">
        <v>172</v>
      </c>
      <c r="C121" s="16"/>
      <c r="D121" s="16"/>
      <c r="E121" s="15"/>
      <c r="F121" s="78">
        <f>ROUND('DRIs DATA'!F26/'DRIs DATA'!C26*100,2)</f>
        <v>33.75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55.51</v>
      </c>
      <c r="R121" s="76" t="s">
        <v>167</v>
      </c>
      <c r="S121" s="76"/>
      <c r="T121" s="7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>
      <c r="B172" s="43" t="s">
        <v>172</v>
      </c>
      <c r="C172" s="20"/>
      <c r="D172" s="20"/>
      <c r="E172" s="6"/>
      <c r="F172" s="78">
        <f>ROUND('DRIs DATA'!F36/'DRIs DATA'!C36*100,2)</f>
        <v>44.75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262.66000000000003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>
      <c r="B197" s="43" t="s">
        <v>172</v>
      </c>
      <c r="C197" s="20"/>
      <c r="D197" s="20"/>
      <c r="E197" s="6"/>
      <c r="F197" s="78">
        <f>ROUND('DRIs DATA'!F46/'DRIs DATA'!C46*100,2)</f>
        <v>142.16999999999999</v>
      </c>
      <c r="G197" s="78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>
      <c r="K205" s="10"/>
    </row>
    <row r="206" spans="2:20" ht="18" customHeight="1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2020-03-11T01:11:53Z</dcterms:modified>
</cp:coreProperties>
</file>