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25_전이신장암_Kidney\결과지\"/>
    </mc:Choice>
  </mc:AlternateContent>
  <bookViews>
    <workbookView xWindow="0" yWindow="0" windowWidth="28800" windowHeight="12390" tabRatio="873" firstSheet="1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<sst xmlns="http://schemas.openxmlformats.org/spreadsheetml/2006/main" count="692" uniqueCount="283">
  <si>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</si>
  <si>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</si>
  <si>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</si>
  <si>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</si>
  <si>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</si>
  <si>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</si>
  <si>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</si>
  <si>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</si>
  <si>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</si>
  <si>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</si>
  <si>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</si>
  <si>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</si>
  <si>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</si>
  <si>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</si>
  <si>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</si>
  <si>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</si>
  <si>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</si>
  <si>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</si>
  <si>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</si>
  <si>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</si>
  <si>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</si>
  <si>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</si>
  <si>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</si>
  <si>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</si>
  <si>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</si>
  <si>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</si>
  <si>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</si>
  <si>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</si>
  <si>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</si>
  <si>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</si>
  <si>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</si>
  <si>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</si>
  <si>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</si>
  <si>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</si>
  <si>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</si>
  <si>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</si>
  <si>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</si>
  <si>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</si>
  <si>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</si>
  <si>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</si>
  <si>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</si>
  <si>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</si>
  <si>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</si>
  <si>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</si>
  <si>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</si>
  <si>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</si>
  <si>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</si>
  <si>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</si>
  <si>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</si>
  <si>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</si>
  <si>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</si>
  <si>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</si>
  <si>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</si>
  <si>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</si>
  <si>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</si>
  <si>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</si>
  <si>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</si>
  <si>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</si>
  <si>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</si>
  <si>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</si>
  <si>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</si>
  <si>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</si>
  <si>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</si>
  <si>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</si>
  <si>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</si>
  <si>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</si>
  <si>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</si>
  <si>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</si>
  <si>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</si>
  <si>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</si>
  <si>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</si>
  <si>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</si>
  <si>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</si>
  <si>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</si>
  <si>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</si>
  <si>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</si>
  <si>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</si>
  <si>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</si>
  <si>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</si>
  <si>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</si>
  <si>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</si>
  <si>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</si>
  <si>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</si>
  <si>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</si>
  <si>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</si>
  <si>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</si>
  <si>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</si>
  <si>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</si>
  <si>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</si>
  <si>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</si>
  <si>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</si>
  <si>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</si>
  <si>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</si>
  <si>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</si>
  <si>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</si>
  <si>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</si>
  <si>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</si>
  <si>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</si>
  <si>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</si>
  <si>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</si>
  <si>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</si>
  <si>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</si>
  <si>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</si>
  <si>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</si>
  <si>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</si>
  <si>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</si>
  <si>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</si>
  <si>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</si>
  <si>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</si>
  <si>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</si>
  <si>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</si>
  <si>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</si>
  <si>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</si>
  <si>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</si>
  <si>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</si>
  <si>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</si>
  <si>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</si>
  <si>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</si>
  <si>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</si>
  <si>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</si>
  <si>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</si>
  <si>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</si>
  <si>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</si>
  <si>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</si>
  <si>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</si>
  <si>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</si>
  <si>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</si>
  <si>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</si>
  <si>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</si>
  <si>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</si>
  <si>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</si>
  <si>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</si>
  <si>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</si>
  <si>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</si>
  <si>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</si>
  <si>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</si>
  <si>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</si>
  <si>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</si>
  <si>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</si>
  <si>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</si>
  <si>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</si>
  <si>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</si>
  <si>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</si>
  <si>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</si>
  <si>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</si>
  <si>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</si>
  <si>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</si>
  <si>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</si>
  <si>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</si>
  <si>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</si>
  <si>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</si>
  <si>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</si>
  <si>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</si>
  <si>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</si>
  <si>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</si>
  <si>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</si>
  <si>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</si>
  <si>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</si>
  <si>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</si>
  <si>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</si>
  <si>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</si>
  <si>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</si>
  <si>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</si>
  <si>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</si>
  <si>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</si>
  <si>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</si>
  <si>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</si>
  <si>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</si>
  <si>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</si>
  <si>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</si>
  <si>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</si>
  <si>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</si>
  <si>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</si>
  <si>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</si>
  <si>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</si>
  <si>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</si>
  <si>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</si>
  <si>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</si>
  <si>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</si>
  <si>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</si>
  <si>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</si>
  <si>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</si>
  <si>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</si>
  <si>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</si>
  <si>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</si>
  <si>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</si>
  <si>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</si>
  <si>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</si>
  <si>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</si>
  <si>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</si>
  <si>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</si>
  <si>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</si>
  <si>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</si>
  <si>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</si>
  <si>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</si>
  <si>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</si>
  <si>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</si>
  <si>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</si>
  <si>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</si>
  <si>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</si>
  <si>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</si>
  <si>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</si>
  <si>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</si>
  <si>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</si>
  <si>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</si>
  <si>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</si>
  <si>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</si>
  <si>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</si>
  <si>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</si>
  <si>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</si>
  <si>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</si>
  <si>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</si>
  <si>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</si>
  <si>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</si>
  <si>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</si>
  <si>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</si>
  <si>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</si>
  <si>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</si>
  <si>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</si>
  <si>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</si>
  <si>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</si>
  <si>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</si>
  <si>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</si>
  <si>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</si>
  <si>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</si>
  <si>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</si>
  <si>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</si>
  <si>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</si>
  <si>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</si>
  <si>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</si>
  <si>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</si>
  <si>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</si>
  <si>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</si>
  <si>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</si>
  <si>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</si>
  <si>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</si>
  <si>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</si>
  <si>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</si>
  <si>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</si>
  <si>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</si>
  <si>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</si>
  <si>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</si>
  <si>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</si>
  <si>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</si>
  <si>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</si>
  <si>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</si>
  <si>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</si>
  <si>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</si>
  <si>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</si>
  <si>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</si>
  <si>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</si>
  <si>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</si>
  <si>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</si>
  <si>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</si>
  <si>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</si>
  <si>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</si>
  <si>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</si>
  <si>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</si>
  <si>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</si>
  <si>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</si>
  <si>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</si>
  <si>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</si>
  <si>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</si>
  <si>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</si>
  <si>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</si>
  <si>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</si>
  <si>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</si>
  <si>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</si>
  <si>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</si>
  <si>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</si>
  <si>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</si>
  <si>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</si>
  <si>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</si>
  <si>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</si>
  <si>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</si>
  <si>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</si>
  <si>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</si>
  <si>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</si>
  <si>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이정봉, ID : H2500009)</t>
  </si>
  <si>
    <t>출력시각</t>
  </si>
  <si>
    <t>2020년 11월 24일 16:30:54</t>
  </si>
  <si>
    <t>H2500009</t>
  </si>
  <si>
    <t>이정봉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</si>
</sst>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1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32.299999999999997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961168"/>
        <c:axId val="456961560"/>
      </c:barChart>
      <c:catAx>
        <c:axId val="45696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961560"/>
        <c:crosses val="autoZero"/>
        <c:auto val="1"/>
        <c:lblAlgn val="ctr"/>
        <c:lblOffset val="100"/>
        <c:noMultiLvlLbl val="0"/>
      </c:catAx>
      <c:valAx>
        <c:axId val="45696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96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967440"/>
        <c:axId val="456968616"/>
      </c:barChart>
      <c:catAx>
        <c:axId val="45696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968616"/>
        <c:crosses val="autoZero"/>
        <c:auto val="1"/>
        <c:lblAlgn val="ctr"/>
        <c:lblOffset val="100"/>
        <c:noMultiLvlLbl val="0"/>
      </c:catAx>
      <c:valAx>
        <c:axId val="45696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96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965872"/>
        <c:axId val="456966656"/>
      </c:barChart>
      <c:catAx>
        <c:axId val="45696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966656"/>
        <c:crosses val="autoZero"/>
        <c:auto val="1"/>
        <c:lblAlgn val="ctr"/>
        <c:lblOffset val="100"/>
        <c:noMultiLvlLbl val="0"/>
      </c:catAx>
      <c:valAx>
        <c:axId val="45696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96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69984"/>
        <c:axId val="454864496"/>
      </c:barChart>
      <c:catAx>
        <c:axId val="45486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64496"/>
        <c:crosses val="autoZero"/>
        <c:auto val="1"/>
        <c:lblAlgn val="ctr"/>
        <c:lblOffset val="100"/>
        <c:noMultiLvlLbl val="0"/>
      </c:catAx>
      <c:valAx>
        <c:axId val="454864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6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1414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70376"/>
        <c:axId val="454866064"/>
      </c:barChart>
      <c:catAx>
        <c:axId val="45487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66064"/>
        <c:crosses val="autoZero"/>
        <c:auto val="1"/>
        <c:lblAlgn val="ctr"/>
        <c:lblOffset val="100"/>
        <c:noMultiLvlLbl val="0"/>
      </c:catAx>
      <c:valAx>
        <c:axId val="454866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7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65280"/>
        <c:axId val="454867632"/>
      </c:barChart>
      <c:catAx>
        <c:axId val="45486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67632"/>
        <c:crosses val="autoZero"/>
        <c:auto val="1"/>
        <c:lblAlgn val="ctr"/>
        <c:lblOffset val="100"/>
        <c:noMultiLvlLbl val="0"/>
      </c:catAx>
      <c:valAx>
        <c:axId val="45486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6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71160"/>
        <c:axId val="454865672"/>
      </c:barChart>
      <c:catAx>
        <c:axId val="45487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65672"/>
        <c:crosses val="autoZero"/>
        <c:auto val="1"/>
        <c:lblAlgn val="ctr"/>
        <c:lblOffset val="100"/>
        <c:noMultiLvlLbl val="0"/>
      </c:catAx>
      <c:valAx>
        <c:axId val="45486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7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70768"/>
        <c:axId val="454868416"/>
      </c:barChart>
      <c:catAx>
        <c:axId val="45487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68416"/>
        <c:crosses val="autoZero"/>
        <c:auto val="1"/>
        <c:lblAlgn val="ctr"/>
        <c:lblOffset val="100"/>
        <c:noMultiLvlLbl val="0"/>
      </c:catAx>
      <c:valAx>
        <c:axId val="454868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7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549.70000000000005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68808"/>
        <c:axId val="454869592"/>
      </c:barChart>
      <c:catAx>
        <c:axId val="45486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69592"/>
        <c:crosses val="autoZero"/>
        <c:auto val="1"/>
        <c:lblAlgn val="ctr"/>
        <c:lblOffset val="100"/>
        <c:noMultiLvlLbl val="0"/>
      </c:catAx>
      <c:valAx>
        <c:axId val="4548695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6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85088"/>
        <c:axId val="259085480"/>
      </c:barChart>
      <c:catAx>
        <c:axId val="2590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85480"/>
        <c:crosses val="autoZero"/>
        <c:auto val="1"/>
        <c:lblAlgn val="ctr"/>
        <c:lblOffset val="100"/>
        <c:noMultiLvlLbl val="0"/>
      </c:catAx>
      <c:valAx>
        <c:axId val="25908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86264"/>
        <c:axId val="259086656"/>
      </c:barChart>
      <c:catAx>
        <c:axId val="25908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86656"/>
        <c:crosses val="autoZero"/>
        <c:auto val="1"/>
        <c:lblAlgn val="ctr"/>
        <c:lblOffset val="100"/>
        <c:noMultiLvlLbl val="0"/>
      </c:catAx>
      <c:valAx>
        <c:axId val="259086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8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964696"/>
        <c:axId val="456962736"/>
      </c:barChart>
      <c:catAx>
        <c:axId val="45696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962736"/>
        <c:crosses val="autoZero"/>
        <c:auto val="1"/>
        <c:lblAlgn val="ctr"/>
        <c:lblOffset val="100"/>
        <c:noMultiLvlLbl val="0"/>
      </c:catAx>
      <c:valAx>
        <c:axId val="456962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96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8405088"/>
        <c:axId val="458406264"/>
      </c:barChart>
      <c:catAx>
        <c:axId val="45840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8406264"/>
        <c:crosses val="autoZero"/>
        <c:auto val="1"/>
        <c:lblAlgn val="ctr"/>
        <c:lblOffset val="100"/>
        <c:noMultiLvlLbl val="0"/>
      </c:catAx>
      <c:valAx>
        <c:axId val="45840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840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8407048"/>
        <c:axId val="458409008"/>
      </c:barChart>
      <c:catAx>
        <c:axId val="45840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8409008"/>
        <c:crosses val="autoZero"/>
        <c:auto val="1"/>
        <c:lblAlgn val="ctr"/>
        <c:lblOffset val="100"/>
        <c:noMultiLvlLbl val="0"/>
      </c:catAx>
      <c:valAx>
        <c:axId val="45840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840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7.8</c:v>
                </c:pt>
                <c:pt idx="1">
                  <c:v>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8411360"/>
        <c:axId val="259083128"/>
      </c:barChart>
      <c:catAx>
        <c:axId val="45841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83128"/>
        <c:crosses val="autoZero"/>
        <c:auto val="1"/>
        <c:lblAlgn val="ctr"/>
        <c:lblOffset val="100"/>
        <c:noMultiLvlLbl val="0"/>
      </c:catAx>
      <c:valAx>
        <c:axId val="259083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841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2.8844903</c:v>
                </c:pt>
                <c:pt idx="1">
                  <c:v>3.6419570000000001</c:v>
                </c:pt>
                <c:pt idx="2">
                  <c:v>4.1150390000000003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204.7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39728"/>
        <c:axId val="455632672"/>
      </c:barChart>
      <c:catAx>
        <c:axId val="45563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632672"/>
        <c:crosses val="autoZero"/>
        <c:auto val="1"/>
        <c:lblAlgn val="ctr"/>
        <c:lblOffset val="100"/>
        <c:noMultiLvlLbl val="0"/>
      </c:catAx>
      <c:valAx>
        <c:axId val="455632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3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36592"/>
        <c:axId val="455633064"/>
      </c:barChart>
      <c:catAx>
        <c:axId val="45563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633064"/>
        <c:crosses val="autoZero"/>
        <c:auto val="1"/>
        <c:lblAlgn val="ctr"/>
        <c:lblOffset val="100"/>
        <c:noMultiLvlLbl val="0"/>
      </c:catAx>
      <c:valAx>
        <c:axId val="455633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3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76.5</c:v>
                </c:pt>
                <c:pt idx="1">
                  <c:v>6.8</c:v>
                </c:pt>
                <c:pt idx="2">
                  <c:v>16.7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5633456"/>
        <c:axId val="455636984"/>
      </c:barChart>
      <c:catAx>
        <c:axId val="45563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636984"/>
        <c:crosses val="autoZero"/>
        <c:auto val="1"/>
        <c:lblAlgn val="ctr"/>
        <c:lblOffset val="100"/>
        <c:noMultiLvlLbl val="0"/>
      </c:catAx>
      <c:valAx>
        <c:axId val="45563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3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841.2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37376"/>
        <c:axId val="455639336"/>
      </c:barChart>
      <c:catAx>
        <c:axId val="45563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639336"/>
        <c:crosses val="autoZero"/>
        <c:auto val="1"/>
        <c:lblAlgn val="ctr"/>
        <c:lblOffset val="100"/>
        <c:noMultiLvlLbl val="0"/>
      </c:catAx>
      <c:valAx>
        <c:axId val="455639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3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37768"/>
        <c:axId val="455638160"/>
      </c:barChart>
      <c:catAx>
        <c:axId val="45563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638160"/>
        <c:crosses val="autoZero"/>
        <c:auto val="1"/>
        <c:lblAlgn val="ctr"/>
        <c:lblOffset val="100"/>
        <c:noMultiLvlLbl val="0"/>
      </c:catAx>
      <c:valAx>
        <c:axId val="455638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3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253.3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33848"/>
        <c:axId val="455634632"/>
      </c:barChart>
      <c:catAx>
        <c:axId val="455633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634632"/>
        <c:crosses val="autoZero"/>
        <c:auto val="1"/>
        <c:lblAlgn val="ctr"/>
        <c:lblOffset val="100"/>
        <c:noMultiLvlLbl val="0"/>
      </c:catAx>
      <c:valAx>
        <c:axId val="45563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33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956856"/>
        <c:axId val="456963128"/>
      </c:barChart>
      <c:catAx>
        <c:axId val="45695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963128"/>
        <c:crosses val="autoZero"/>
        <c:auto val="1"/>
        <c:lblAlgn val="ctr"/>
        <c:lblOffset val="100"/>
        <c:noMultiLvlLbl val="0"/>
      </c:catAx>
      <c:valAx>
        <c:axId val="456963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95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879800"/>
        <c:axId val="451884504"/>
      </c:barChart>
      <c:catAx>
        <c:axId val="45187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884504"/>
        <c:crosses val="autoZero"/>
        <c:auto val="1"/>
        <c:lblAlgn val="ctr"/>
        <c:lblOffset val="100"/>
        <c:noMultiLvlLbl val="0"/>
      </c:catAx>
      <c:valAx>
        <c:axId val="451884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87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882544"/>
        <c:axId val="451879408"/>
      </c:barChart>
      <c:catAx>
        <c:axId val="45188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879408"/>
        <c:crosses val="autoZero"/>
        <c:auto val="1"/>
        <c:lblAlgn val="ctr"/>
        <c:lblOffset val="100"/>
        <c:noMultiLvlLbl val="0"/>
      </c:catAx>
      <c:valAx>
        <c:axId val="45187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88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877448"/>
        <c:axId val="451881760"/>
      </c:barChart>
      <c:catAx>
        <c:axId val="45187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881760"/>
        <c:crosses val="autoZero"/>
        <c:auto val="1"/>
        <c:lblAlgn val="ctr"/>
        <c:lblOffset val="100"/>
        <c:noMultiLvlLbl val="0"/>
      </c:catAx>
      <c:valAx>
        <c:axId val="451881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87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956464"/>
        <c:axId val="456963520"/>
      </c:barChart>
      <c:catAx>
        <c:axId val="45695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963520"/>
        <c:crosses val="autoZero"/>
        <c:auto val="1"/>
        <c:lblAlgn val="ctr"/>
        <c:lblOffset val="100"/>
        <c:noMultiLvlLbl val="0"/>
      </c:catAx>
      <c:valAx>
        <c:axId val="45696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95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955288"/>
        <c:axId val="456955680"/>
      </c:barChart>
      <c:catAx>
        <c:axId val="456955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955680"/>
        <c:crosses val="autoZero"/>
        <c:auto val="1"/>
        <c:lblAlgn val="ctr"/>
        <c:lblOffset val="100"/>
        <c:noMultiLvlLbl val="0"/>
      </c:catAx>
      <c:valAx>
        <c:axId val="456955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955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958032"/>
        <c:axId val="456965088"/>
      </c:barChart>
      <c:catAx>
        <c:axId val="45695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965088"/>
        <c:crosses val="autoZero"/>
        <c:auto val="1"/>
        <c:lblAlgn val="ctr"/>
        <c:lblOffset val="100"/>
        <c:noMultiLvlLbl val="0"/>
      </c:catAx>
      <c:valAx>
        <c:axId val="45696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95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954112"/>
        <c:axId val="456958424"/>
      </c:barChart>
      <c:catAx>
        <c:axId val="45695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958424"/>
        <c:crosses val="autoZero"/>
        <c:auto val="1"/>
        <c:lblAlgn val="ctr"/>
        <c:lblOffset val="100"/>
        <c:noMultiLvlLbl val="0"/>
      </c:catAx>
      <c:valAx>
        <c:axId val="45695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95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216.2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958816"/>
        <c:axId val="456963912"/>
      </c:barChart>
      <c:catAx>
        <c:axId val="45695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963912"/>
        <c:crosses val="autoZero"/>
        <c:auto val="1"/>
        <c:lblAlgn val="ctr"/>
        <c:lblOffset val="100"/>
        <c:noMultiLvlLbl val="0"/>
      </c:catAx>
      <c:valAx>
        <c:axId val="456963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95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967048"/>
        <c:axId val="456969008"/>
      </c:barChart>
      <c:catAx>
        <c:axId val="45696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969008"/>
        <c:crosses val="autoZero"/>
        <c:auto val="1"/>
        <c:lblAlgn val="ctr"/>
        <c:lblOffset val="100"/>
        <c:noMultiLvlLbl val="0"/>
      </c:catAx>
      <c:valAx>
        <c:axId val="45696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96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이정봉, ID : H2500009)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16:30:54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2" t="s">
        <v>56</v>
      </c>
      <c r="B4" s="72"/>
      <c r="C4" s="72"/>
      <c r="D4" s="46"/>
      <c r="E4" s="74" t="s">
        <v>198</v>
      </c>
      <c r="F4" s="75"/>
      <c r="G4" s="75"/>
      <c r="H4" s="76"/>
      <c r="I4" s="46"/>
      <c r="J4" s="74" t="s">
        <v>199</v>
      </c>
      <c r="K4" s="75"/>
      <c r="L4" s="76"/>
      <c r="M4" s="46"/>
      <c r="N4" s="72" t="s">
        <v>200</v>
      </c>
      <c r="O4" s="72"/>
      <c r="P4" s="72"/>
      <c r="Q4" s="72"/>
      <c r="R4" s="72"/>
      <c r="S4" s="72"/>
      <c r="T4" s="46"/>
      <c r="U4" s="72" t="s">
        <v>201</v>
      </c>
      <c r="V4" s="72"/>
      <c r="W4" s="72"/>
      <c r="X4" s="72"/>
      <c r="Y4" s="72"/>
      <c r="Z4" s="72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841.2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32.299999999999997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11.1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76.5</v>
      </c>
      <c r="G8" s="59">
        <f>'DRIs DATA 입력'!G8</f>
        <v>6.8</v>
      </c>
      <c r="H8" s="59">
        <f>'DRIs DATA 입력'!H8</f>
        <v>16.7</v>
      </c>
      <c r="I8" s="46"/>
      <c r="J8" s="59" t="s">
        <v>216</v>
      </c>
      <c r="K8" s="59">
        <f>'DRIs DATA 입력'!K8</f>
        <v>7.8</v>
      </c>
      <c r="L8" s="59">
        <f>'DRIs DATA 입력'!L8</f>
        <v>6.1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2" t="s">
        <v>218</v>
      </c>
      <c r="B14" s="72"/>
      <c r="C14" s="72"/>
      <c r="D14" s="72"/>
      <c r="E14" s="72"/>
      <c r="F14" s="72"/>
      <c r="G14" s="46"/>
      <c r="H14" s="72" t="s">
        <v>219</v>
      </c>
      <c r="I14" s="72"/>
      <c r="J14" s="72"/>
      <c r="K14" s="72"/>
      <c r="L14" s="72"/>
      <c r="M14" s="72"/>
      <c r="N14" s="46"/>
      <c r="O14" s="72" t="s">
        <v>220</v>
      </c>
      <c r="P14" s="72"/>
      <c r="Q14" s="72"/>
      <c r="R14" s="72"/>
      <c r="S14" s="72"/>
      <c r="T14" s="72"/>
      <c r="U14" s="46"/>
      <c r="V14" s="72" t="s">
        <v>221</v>
      </c>
      <c r="W14" s="72"/>
      <c r="X14" s="72"/>
      <c r="Y14" s="72"/>
      <c r="Z14" s="72"/>
      <c r="AA14" s="72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204.7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92.9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2" t="s">
        <v>224</v>
      </c>
      <c r="B24" s="72"/>
      <c r="C24" s="72"/>
      <c r="D24" s="72"/>
      <c r="E24" s="72"/>
      <c r="F24" s="72"/>
      <c r="G24" s="46"/>
      <c r="H24" s="72" t="s">
        <v>225</v>
      </c>
      <c r="I24" s="72"/>
      <c r="J24" s="72"/>
      <c r="K24" s="72"/>
      <c r="L24" s="72"/>
      <c r="M24" s="72"/>
      <c r="N24" s="46"/>
      <c r="O24" s="72" t="s">
        <v>226</v>
      </c>
      <c r="P24" s="72"/>
      <c r="Q24" s="72"/>
      <c r="R24" s="72"/>
      <c r="S24" s="72"/>
      <c r="T24" s="72"/>
      <c r="U24" s="46"/>
      <c r="V24" s="72" t="s">
        <v>227</v>
      </c>
      <c r="W24" s="72"/>
      <c r="X24" s="72"/>
      <c r="Y24" s="72"/>
      <c r="Z24" s="72"/>
      <c r="AA24" s="72"/>
      <c r="AB24" s="46"/>
      <c r="AC24" s="72" t="s">
        <v>228</v>
      </c>
      <c r="AD24" s="72"/>
      <c r="AE24" s="72"/>
      <c r="AF24" s="72"/>
      <c r="AG24" s="72"/>
      <c r="AH24" s="72"/>
      <c r="AI24" s="46"/>
      <c r="AJ24" s="72" t="s">
        <v>229</v>
      </c>
      <c r="AK24" s="72"/>
      <c r="AL24" s="72"/>
      <c r="AM24" s="72"/>
      <c r="AN24" s="72"/>
      <c r="AO24" s="72"/>
      <c r="AP24" s="46"/>
      <c r="AQ24" s="72" t="s">
        <v>230</v>
      </c>
      <c r="AR24" s="72"/>
      <c r="AS24" s="72"/>
      <c r="AT24" s="72"/>
      <c r="AU24" s="72"/>
      <c r="AV24" s="72"/>
      <c r="AW24" s="46"/>
      <c r="AX24" s="72" t="s">
        <v>231</v>
      </c>
      <c r="AY24" s="72"/>
      <c r="AZ24" s="72"/>
      <c r="BA24" s="72"/>
      <c r="BB24" s="72"/>
      <c r="BC24" s="72"/>
      <c r="BD24" s="46"/>
      <c r="BE24" s="72" t="s">
        <v>232</v>
      </c>
      <c r="BF24" s="72"/>
      <c r="BG24" s="72"/>
      <c r="BH24" s="72"/>
      <c r="BI24" s="72"/>
      <c r="BJ24" s="72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60.2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216.2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1.1000000000000001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2" t="s">
        <v>235</v>
      </c>
      <c r="B34" s="72"/>
      <c r="C34" s="72"/>
      <c r="D34" s="72"/>
      <c r="E34" s="72"/>
      <c r="F34" s="72"/>
      <c r="G34" s="46"/>
      <c r="H34" s="72" t="s">
        <v>236</v>
      </c>
      <c r="I34" s="72"/>
      <c r="J34" s="72"/>
      <c r="K34" s="72"/>
      <c r="L34" s="72"/>
      <c r="M34" s="72"/>
      <c r="N34" s="46"/>
      <c r="O34" s="72" t="s">
        <v>237</v>
      </c>
      <c r="P34" s="72"/>
      <c r="Q34" s="72"/>
      <c r="R34" s="72"/>
      <c r="S34" s="72"/>
      <c r="T34" s="72"/>
      <c r="U34" s="46"/>
      <c r="V34" s="72" t="s">
        <v>238</v>
      </c>
      <c r="W34" s="72"/>
      <c r="X34" s="72"/>
      <c r="Y34" s="72"/>
      <c r="Z34" s="72"/>
      <c r="AA34" s="72"/>
      <c r="AB34" s="46"/>
      <c r="AC34" s="72" t="s">
        <v>239</v>
      </c>
      <c r="AD34" s="72"/>
      <c r="AE34" s="72"/>
      <c r="AF34" s="72"/>
      <c r="AG34" s="72"/>
      <c r="AH34" s="72"/>
      <c r="AI34" s="46"/>
      <c r="AJ34" s="72" t="s">
        <v>240</v>
      </c>
      <c r="AK34" s="72"/>
      <c r="AL34" s="72"/>
      <c r="AM34" s="72"/>
      <c r="AN34" s="72"/>
      <c r="AO34" s="72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253.3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587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1987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1414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26.5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63.4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2" t="s">
        <v>242</v>
      </c>
      <c r="B44" s="72"/>
      <c r="C44" s="72"/>
      <c r="D44" s="72"/>
      <c r="E44" s="72"/>
      <c r="F44" s="72"/>
      <c r="G44" s="46"/>
      <c r="H44" s="72" t="s">
        <v>243</v>
      </c>
      <c r="I44" s="72"/>
      <c r="J44" s="72"/>
      <c r="K44" s="72"/>
      <c r="L44" s="72"/>
      <c r="M44" s="72"/>
      <c r="N44" s="46"/>
      <c r="O44" s="72" t="s">
        <v>244</v>
      </c>
      <c r="P44" s="72"/>
      <c r="Q44" s="72"/>
      <c r="R44" s="72"/>
      <c r="S44" s="72"/>
      <c r="T44" s="72"/>
      <c r="U44" s="46"/>
      <c r="V44" s="72" t="s">
        <v>245</v>
      </c>
      <c r="W44" s="72"/>
      <c r="X44" s="72"/>
      <c r="Y44" s="72"/>
      <c r="Z44" s="72"/>
      <c r="AA44" s="72"/>
      <c r="AB44" s="46"/>
      <c r="AC44" s="72" t="s">
        <v>246</v>
      </c>
      <c r="AD44" s="72"/>
      <c r="AE44" s="72"/>
      <c r="AF44" s="72"/>
      <c r="AG44" s="72"/>
      <c r="AH44" s="72"/>
      <c r="AI44" s="46"/>
      <c r="AJ44" s="72" t="s">
        <v>247</v>
      </c>
      <c r="AK44" s="72"/>
      <c r="AL44" s="72"/>
      <c r="AM44" s="72"/>
      <c r="AN44" s="72"/>
      <c r="AO44" s="72"/>
      <c r="AP44" s="46"/>
      <c r="AQ44" s="72" t="s">
        <v>248</v>
      </c>
      <c r="AR44" s="72"/>
      <c r="AS44" s="72"/>
      <c r="AT44" s="72"/>
      <c r="AU44" s="72"/>
      <c r="AV44" s="72"/>
      <c r="AW44" s="46"/>
      <c r="AX44" s="72" t="s">
        <v>249</v>
      </c>
      <c r="AY44" s="72"/>
      <c r="AZ44" s="72"/>
      <c r="BA44" s="72"/>
      <c r="BB44" s="72"/>
      <c r="BC44" s="72"/>
      <c r="BD44" s="46"/>
      <c r="BE44" s="72" t="s">
        <v>250</v>
      </c>
      <c r="BF44" s="72"/>
      <c r="BG44" s="72"/>
      <c r="BH44" s="72"/>
      <c r="BI44" s="72"/>
      <c r="BJ44" s="72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549.70000000000005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51.5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41.6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62" sqref="H6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2200</v>
      </c>
      <c r="C6" s="68">
        <v>841.2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50</v>
      </c>
      <c r="P6" s="68">
        <v>60</v>
      </c>
      <c r="Q6" s="68">
        <v>0</v>
      </c>
      <c r="R6" s="68">
        <v>0</v>
      </c>
      <c r="S6" s="68">
        <v>32.299999999999997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11.1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76.5</v>
      </c>
      <c r="G8" s="68">
        <v>6.8</v>
      </c>
      <c r="H8" s="68">
        <v>16.7</v>
      </c>
      <c r="J8" s="68" t="s">
        <v>216</v>
      </c>
      <c r="K8" s="68">
        <v>7.8</v>
      </c>
      <c r="L8" s="68">
        <v>6.1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530</v>
      </c>
      <c r="C16" s="68">
        <v>750</v>
      </c>
      <c r="D16" s="68">
        <v>0</v>
      </c>
      <c r="E16" s="68">
        <v>3000</v>
      </c>
      <c r="F16" s="68">
        <v>204.7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7.2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1.2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92.9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60.2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0.7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0.4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8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0.9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216.2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6.6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1.1000000000000001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0.7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600</v>
      </c>
      <c r="C36" s="68">
        <v>750</v>
      </c>
      <c r="D36" s="68">
        <v>0</v>
      </c>
      <c r="E36" s="68">
        <v>2000</v>
      </c>
      <c r="F36" s="68">
        <v>253.3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587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1987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1414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26.5</v>
      </c>
      <c r="AJ36" s="68" t="s">
        <v>22</v>
      </c>
      <c r="AK36" s="68">
        <v>305</v>
      </c>
      <c r="AL36" s="68">
        <v>370</v>
      </c>
      <c r="AM36" s="68">
        <v>0</v>
      </c>
      <c r="AN36" s="68">
        <v>350</v>
      </c>
      <c r="AO36" s="68">
        <v>63.4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7</v>
      </c>
      <c r="C46" s="68">
        <v>10</v>
      </c>
      <c r="D46" s="68">
        <v>0</v>
      </c>
      <c r="E46" s="68">
        <v>45</v>
      </c>
      <c r="F46" s="68">
        <v>6.8</v>
      </c>
      <c r="H46" s="68" t="s">
        <v>24</v>
      </c>
      <c r="I46" s="68">
        <v>8</v>
      </c>
      <c r="J46" s="68">
        <v>9</v>
      </c>
      <c r="K46" s="68">
        <v>0</v>
      </c>
      <c r="L46" s="68">
        <v>35</v>
      </c>
      <c r="M46" s="68">
        <v>5.3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549.70000000000005</v>
      </c>
      <c r="V46" s="68" t="s">
        <v>29</v>
      </c>
      <c r="W46" s="68">
        <v>0</v>
      </c>
      <c r="X46" s="68">
        <v>0</v>
      </c>
      <c r="Y46" s="68">
        <v>3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2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51.5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41.6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281</v>
      </c>
      <c r="B2" s="61" t="s">
        <v>282</v>
      </c>
      <c r="C2" s="61" t="s">
        <v>275</v>
      </c>
      <c r="D2" s="61">
        <v>64</v>
      </c>
      <c r="E2" s="61">
        <v>841.24969999999996</v>
      </c>
      <c r="F2" s="61">
        <v>147.65378000000001</v>
      </c>
      <c r="G2" s="61">
        <v>13.167036</v>
      </c>
      <c r="H2" s="61">
        <v>8.8609170000000006</v>
      </c>
      <c r="I2" s="61">
        <v>4.3061185000000002</v>
      </c>
      <c r="J2" s="61">
        <v>32.301563000000002</v>
      </c>
      <c r="K2" s="61">
        <v>18.005935999999998</v>
      </c>
      <c r="L2" s="61">
        <v>14.295628000000001</v>
      </c>
      <c r="M2" s="61">
        <v>11.096183999999999</v>
      </c>
      <c r="N2" s="61">
        <v>1.358943</v>
      </c>
      <c r="O2" s="61">
        <v>5.6370199999999997</v>
      </c>
      <c r="P2" s="61">
        <v>411.72340000000003</v>
      </c>
      <c r="Q2" s="61">
        <v>10.179161000000001</v>
      </c>
      <c r="R2" s="61">
        <v>204.66069999999999</v>
      </c>
      <c r="S2" s="61">
        <v>17.836193000000002</v>
      </c>
      <c r="T2" s="61">
        <v>2241.893</v>
      </c>
      <c r="U2" s="61">
        <v>1.2316020000000001</v>
      </c>
      <c r="V2" s="61">
        <v>7.2291694</v>
      </c>
      <c r="W2" s="61">
        <v>92.912925999999999</v>
      </c>
      <c r="X2" s="61">
        <v>60.243049999999997</v>
      </c>
      <c r="Y2" s="61">
        <v>0.66469352999999998</v>
      </c>
      <c r="Z2" s="61">
        <v>0.44974386999999999</v>
      </c>
      <c r="AA2" s="61">
        <v>8.0179449999999992</v>
      </c>
      <c r="AB2" s="61">
        <v>0.94900054</v>
      </c>
      <c r="AC2" s="61">
        <v>216.23591999999999</v>
      </c>
      <c r="AD2" s="61">
        <v>6.5962256999999997</v>
      </c>
      <c r="AE2" s="61">
        <v>1.0517342000000001</v>
      </c>
      <c r="AF2" s="61">
        <v>0.68076855000000003</v>
      </c>
      <c r="AG2" s="61">
        <v>253.28313</v>
      </c>
      <c r="AH2" s="61">
        <v>127.85523999999999</v>
      </c>
      <c r="AI2" s="61">
        <v>125.42788</v>
      </c>
      <c r="AJ2" s="61">
        <v>586.99130000000002</v>
      </c>
      <c r="AK2" s="61">
        <v>1986.9584</v>
      </c>
      <c r="AL2" s="61">
        <v>26.481276999999999</v>
      </c>
      <c r="AM2" s="61">
        <v>1414.0034000000001</v>
      </c>
      <c r="AN2" s="61">
        <v>63.369419999999998</v>
      </c>
      <c r="AO2" s="61">
        <v>6.8016889999999997</v>
      </c>
      <c r="AP2" s="61">
        <v>5.1131406000000004</v>
      </c>
      <c r="AQ2" s="61">
        <v>1.6885489</v>
      </c>
      <c r="AR2" s="61">
        <v>5.2812552000000004</v>
      </c>
      <c r="AS2" s="61">
        <v>549.7174</v>
      </c>
      <c r="AT2" s="61">
        <v>2.2722078E-2</v>
      </c>
      <c r="AU2" s="61">
        <v>2.0436068000000001</v>
      </c>
      <c r="AV2" s="61">
        <v>51.455573999999999</v>
      </c>
      <c r="AW2" s="61">
        <v>41.568156999999999</v>
      </c>
      <c r="AX2" s="61">
        <v>5.1259632999999999E-2</v>
      </c>
      <c r="AY2" s="61">
        <v>0.27127491999999997</v>
      </c>
      <c r="AZ2" s="61">
        <v>71.349819999999994</v>
      </c>
      <c r="BA2" s="61">
        <v>10.644463</v>
      </c>
      <c r="BB2" s="61">
        <v>2.8844903</v>
      </c>
      <c r="BC2" s="61">
        <v>3.6419570000000001</v>
      </c>
      <c r="BD2" s="61">
        <v>4.1150390000000003</v>
      </c>
      <c r="BE2" s="61">
        <v>0.27516111999999998</v>
      </c>
      <c r="BF2" s="61">
        <v>1.5974816000000001</v>
      </c>
      <c r="BG2" s="61">
        <v>1.1518279999999999E-3</v>
      </c>
      <c r="BH2" s="61">
        <v>1.4234650000000001E-3</v>
      </c>
      <c r="BI2" s="61">
        <v>1.0090159999999999E-3</v>
      </c>
      <c r="BJ2" s="61">
        <v>9.7823830000000004E-3</v>
      </c>
      <c r="BK2" s="164">
        <v>8.8602200000000004E-5</v>
      </c>
      <c r="BL2" s="61">
        <v>7.4084529999999996E-2</v>
      </c>
      <c r="BM2" s="61">
        <v>1.3462559000000001</v>
      </c>
      <c r="BN2" s="61">
        <v>0.29797709999999999</v>
      </c>
      <c r="BO2" s="61">
        <v>16.937055999999998</v>
      </c>
      <c r="BP2" s="61">
        <v>3.9267715999999999</v>
      </c>
      <c r="BQ2" s="61">
        <v>5.4014920000000002</v>
      </c>
      <c r="BR2" s="61">
        <v>17.905339999999999</v>
      </c>
      <c r="BS2" s="61">
        <v>5.0545077000000003</v>
      </c>
      <c r="BT2" s="61">
        <v>3.9567603999999998</v>
      </c>
      <c r="BU2" s="61">
        <v>1.196096E-3</v>
      </c>
      <c r="BV2" s="61">
        <v>4.2286675000000003E-2</v>
      </c>
      <c r="BW2" s="61">
        <v>0.27122000000000002</v>
      </c>
      <c r="BX2" s="61">
        <v>0.62553625999999996</v>
      </c>
      <c r="BY2" s="61">
        <v>7.5293526E-2</v>
      </c>
      <c r="BZ2" s="61">
        <v>1.2804E-4</v>
      </c>
      <c r="CA2" s="61">
        <v>0.15150121999999999</v>
      </c>
      <c r="CB2" s="61">
        <v>3.6370699999999999E-2</v>
      </c>
      <c r="CC2" s="61">
        <v>0.38520475999999998</v>
      </c>
      <c r="CD2" s="61">
        <v>1.9116173999999999</v>
      </c>
      <c r="CE2" s="61">
        <v>1.4622415E-2</v>
      </c>
      <c r="CF2" s="61">
        <v>0.11852902999999999</v>
      </c>
      <c r="CG2" s="61">
        <v>0</v>
      </c>
      <c r="CH2" s="61">
        <v>7.8928529999999997E-2</v>
      </c>
      <c r="CI2" s="164">
        <v>3.8623199999999999E-8</v>
      </c>
      <c r="CJ2" s="61">
        <v>3.1538363</v>
      </c>
      <c r="CK2" s="61">
        <v>3.412193E-3</v>
      </c>
      <c r="CL2" s="61">
        <v>0.12642491</v>
      </c>
      <c r="CM2" s="61">
        <v>1.4946147000000001</v>
      </c>
      <c r="CN2" s="61">
        <v>1111.7795000000001</v>
      </c>
      <c r="CO2" s="61">
        <v>1977.8313000000001</v>
      </c>
      <c r="CP2" s="61">
        <v>1249.2362000000001</v>
      </c>
      <c r="CQ2" s="61">
        <v>477.05806999999999</v>
      </c>
      <c r="CR2" s="61">
        <v>241.37576000000001</v>
      </c>
      <c r="CS2" s="61">
        <v>185.78190000000001</v>
      </c>
      <c r="CT2" s="61">
        <v>1090.4856</v>
      </c>
      <c r="CU2" s="61">
        <v>707.70090000000005</v>
      </c>
      <c r="CV2" s="61">
        <v>576.2826</v>
      </c>
      <c r="CW2" s="61">
        <v>758.17079999999999</v>
      </c>
      <c r="CX2" s="61">
        <v>224.31138999999999</v>
      </c>
      <c r="CY2" s="61">
        <v>1439.2444</v>
      </c>
      <c r="CZ2" s="61">
        <v>569.61779999999999</v>
      </c>
      <c r="DA2" s="61">
        <v>1739.0624</v>
      </c>
      <c r="DB2" s="61">
        <v>1613.96</v>
      </c>
      <c r="DC2" s="61">
        <v>2221.4373000000001</v>
      </c>
      <c r="DD2" s="61">
        <v>3446.3289</v>
      </c>
      <c r="DE2" s="61">
        <v>796.45550000000003</v>
      </c>
      <c r="DF2" s="61">
        <v>1560.2959000000001</v>
      </c>
      <c r="DG2" s="61">
        <v>804.44989999999996</v>
      </c>
      <c r="DH2" s="61">
        <v>130.92115999999999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10.644463</v>
      </c>
      <c r="B6">
        <f>BB2</f>
        <v>2.8844903</v>
      </c>
      <c r="C6">
        <f>BC2</f>
        <v>3.6419570000000001</v>
      </c>
      <c r="D6">
        <f>BD2</f>
        <v>4.1150390000000003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6" sqref="E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20654</v>
      </c>
      <c r="C2" s="56">
        <f ca="1">YEAR(TODAY())-YEAR(B2)+IF(TODAY()&gt;=DATE(YEAR(TODAY()),MONTH(B2),DAY(B2)),0,-1)</f>
        <v>64</v>
      </c>
      <c r="E2" s="52">
        <v>160</v>
      </c>
      <c r="F2" s="53" t="s">
        <v>39</v>
      </c>
      <c r="G2" s="52">
        <v>61</v>
      </c>
      <c r="H2" s="51" t="s">
        <v>41</v>
      </c>
      <c r="I2" s="77">
        <f>ROUND(G3/E3^2,1)</f>
        <v>23.8</v>
      </c>
    </row>
    <row r="3" spans="1:9" x14ac:dyDescent="0.3">
      <c r="E3" s="51">
        <f>E2/100</f>
        <v>1.6</v>
      </c>
      <c r="F3" s="51" t="s">
        <v>40</v>
      </c>
      <c r="G3" s="51">
        <f>G2</f>
        <v>61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44085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이정봉, ID : H2500009)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11월 24일 16:30:54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E50" sqref="E5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2" t="s">
        <v>196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ht="18" customHeight="1" x14ac:dyDescent="0.3">
      <c r="A3" s="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18" customHeight="1" thickBot="1" x14ac:dyDescent="0.35">
      <c r="A4" s="6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19" ht="18" customHeight="1" x14ac:dyDescent="0.3">
      <c r="A5" s="6"/>
      <c r="B5" s="80" t="s">
        <v>276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8" customHeight="1" x14ac:dyDescent="0.3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 ht="18" customHeight="1" x14ac:dyDescent="0.3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8" customHeight="1" x14ac:dyDescent="0.3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ht="18" customHeight="1" thickBot="1" x14ac:dyDescent="0.35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8" customHeight="1" x14ac:dyDescent="0.3">
      <c r="C10" s="90" t="s">
        <v>30</v>
      </c>
      <c r="D10" s="90"/>
      <c r="E10" s="91"/>
      <c r="F10" s="94">
        <f>'개인정보 및 신체계측 입력'!B5</f>
        <v>44085</v>
      </c>
      <c r="G10" s="95"/>
      <c r="H10" s="95"/>
      <c r="I10" s="9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90" t="s">
        <v>32</v>
      </c>
      <c r="D12" s="90"/>
      <c r="E12" s="91"/>
      <c r="F12" s="99">
        <f ca="1">'개인정보 및 신체계측 입력'!C2</f>
        <v>64</v>
      </c>
      <c r="G12" s="99"/>
      <c r="H12" s="99"/>
      <c r="I12" s="99"/>
      <c r="K12" s="128">
        <f>'개인정보 및 신체계측 입력'!E2</f>
        <v>160</v>
      </c>
      <c r="L12" s="129"/>
      <c r="M12" s="122">
        <f>'개인정보 및 신체계측 입력'!G2</f>
        <v>61</v>
      </c>
      <c r="N12" s="123"/>
      <c r="O12" s="118" t="s">
        <v>271</v>
      </c>
      <c r="P12" s="112"/>
      <c r="Q12" s="95">
        <f>'개인정보 및 신체계측 입력'!I2</f>
        <v>23.8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30"/>
      <c r="L13" s="131"/>
      <c r="M13" s="124"/>
      <c r="N13" s="125"/>
      <c r="O13" s="119"/>
      <c r="P13" s="120"/>
      <c r="Q13" s="96"/>
      <c r="R13" s="96"/>
      <c r="S13" s="96"/>
    </row>
    <row r="14" spans="1:19" ht="18" customHeight="1" x14ac:dyDescent="0.3">
      <c r="C14" s="92" t="s">
        <v>31</v>
      </c>
      <c r="D14" s="92"/>
      <c r="E14" s="93"/>
      <c r="F14" s="96" t="str">
        <f>MID('DRIs DATA'!B1,28,3)</f>
        <v>이정봉</v>
      </c>
      <c r="G14" s="96"/>
      <c r="H14" s="96"/>
      <c r="I14" s="96"/>
      <c r="K14" s="130"/>
      <c r="L14" s="131"/>
      <c r="M14" s="124"/>
      <c r="N14" s="125"/>
      <c r="O14" s="119"/>
      <c r="P14" s="120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5"/>
      <c r="G15" s="105"/>
      <c r="H15" s="105"/>
      <c r="I15" s="105"/>
      <c r="K15" s="132"/>
      <c r="L15" s="133"/>
      <c r="M15" s="126"/>
      <c r="N15" s="127"/>
      <c r="O15" s="121"/>
      <c r="P15" s="114"/>
      <c r="Q15" s="105"/>
      <c r="R15" s="105"/>
      <c r="S15" s="10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4" t="s">
        <v>42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6"/>
    </row>
    <row r="20" spans="2:20" ht="18" customHeight="1" thickBot="1" x14ac:dyDescent="0.35"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5" t="s">
        <v>43</v>
      </c>
      <c r="E36" s="85"/>
      <c r="F36" s="85"/>
      <c r="G36" s="85"/>
      <c r="H36" s="85"/>
      <c r="I36" s="34">
        <f>'DRIs DATA'!F8</f>
        <v>76.5</v>
      </c>
      <c r="J36" s="88" t="s">
        <v>44</v>
      </c>
      <c r="K36" s="88"/>
      <c r="L36" s="88"/>
      <c r="M36" s="88"/>
      <c r="N36" s="35"/>
      <c r="O36" s="108" t="s">
        <v>45</v>
      </c>
      <c r="P36" s="108"/>
      <c r="Q36" s="108"/>
      <c r="R36" s="108"/>
      <c r="S36" s="108"/>
      <c r="T36" s="6"/>
    </row>
    <row r="37" spans="2:20" ht="18" customHeight="1" x14ac:dyDescent="0.3">
      <c r="B37" s="12"/>
      <c r="C37" s="106" t="s">
        <v>182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6"/>
    </row>
    <row r="38" spans="2:20" ht="18" customHeight="1" x14ac:dyDescent="0.3">
      <c r="B38" s="12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6"/>
    </row>
    <row r="39" spans="2:20" ht="18" customHeight="1" thickBot="1" x14ac:dyDescent="0.35">
      <c r="B39" s="12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5" t="s">
        <v>43</v>
      </c>
      <c r="E41" s="85"/>
      <c r="F41" s="85"/>
      <c r="G41" s="85"/>
      <c r="H41" s="85"/>
      <c r="I41" s="34">
        <f>'DRIs DATA'!G8</f>
        <v>6.8</v>
      </c>
      <c r="J41" s="88" t="s">
        <v>44</v>
      </c>
      <c r="K41" s="88"/>
      <c r="L41" s="88"/>
      <c r="M41" s="88"/>
      <c r="N41" s="35"/>
      <c r="O41" s="89" t="s">
        <v>49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0" t="s">
        <v>184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6"/>
    </row>
    <row r="43" spans="2:20" ht="18" customHeight="1" x14ac:dyDescent="0.3">
      <c r="B43" s="6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9" t="s">
        <v>43</v>
      </c>
      <c r="E46" s="109"/>
      <c r="F46" s="109"/>
      <c r="G46" s="109"/>
      <c r="H46" s="109"/>
      <c r="I46" s="34">
        <f>'DRIs DATA'!H8</f>
        <v>16.7</v>
      </c>
      <c r="J46" s="88" t="s">
        <v>44</v>
      </c>
      <c r="K46" s="88"/>
      <c r="L46" s="88"/>
      <c r="M46" s="88"/>
      <c r="N46" s="35"/>
      <c r="O46" s="89" t="s">
        <v>48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0" t="s">
        <v>183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34" t="s">
        <v>191</v>
      </c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6"/>
    </row>
    <row r="53" spans="1:20" ht="18" customHeight="1" thickBot="1" x14ac:dyDescent="0.35">
      <c r="B53" s="137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9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84" t="s">
        <v>164</v>
      </c>
      <c r="D68" s="84"/>
      <c r="E68" s="84"/>
      <c r="F68" s="84"/>
      <c r="G68" s="84"/>
      <c r="H68" s="85" t="s">
        <v>170</v>
      </c>
      <c r="I68" s="85"/>
      <c r="J68" s="85"/>
      <c r="K68" s="36">
        <f>ROUND('그룹 전체 사용자의 일일 입력'!B6/MAX('그룹 전체 사용자의 일일 입력'!$B$6,'그룹 전체 사용자의 일일 입력'!$C$6,'그룹 전체 사용자의 일일 입력'!$D$6),1)</f>
        <v>0.7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0.9</v>
      </c>
      <c r="N68" s="36" t="s">
        <v>53</v>
      </c>
      <c r="O68" s="86">
        <f>ROUND('그룹 전체 사용자의 일일 입력'!D6/MAX('그룹 전체 사용자의 일일 입력'!$B$6,'그룹 전체 사용자의 일일 입력'!$C$6,'그룹 전체 사용자의 일일 입력'!$D$6),1)</f>
        <v>1</v>
      </c>
      <c r="P68" s="86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7" t="s">
        <v>165</v>
      </c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84" t="s">
        <v>51</v>
      </c>
      <c r="D71" s="84"/>
      <c r="E71" s="84"/>
      <c r="F71" s="84"/>
      <c r="G71" s="84"/>
      <c r="H71" s="38"/>
      <c r="I71" s="85" t="s">
        <v>52</v>
      </c>
      <c r="J71" s="85"/>
      <c r="K71" s="36">
        <f>ROUND('DRIs DATA'!L8,1)</f>
        <v>6.1</v>
      </c>
      <c r="L71" s="36" t="s">
        <v>53</v>
      </c>
      <c r="M71" s="36">
        <f>ROUND('DRIs DATA'!K8,1)</f>
        <v>7.8</v>
      </c>
      <c r="N71" s="88" t="s">
        <v>54</v>
      </c>
      <c r="O71" s="88"/>
      <c r="P71" s="88"/>
      <c r="Q71" s="88"/>
      <c r="R71" s="39"/>
      <c r="S71" s="35"/>
      <c r="T71" s="6"/>
    </row>
    <row r="72" spans="2:21" ht="18" customHeight="1" x14ac:dyDescent="0.3">
      <c r="B72" s="6"/>
      <c r="C72" s="110" t="s">
        <v>181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6"/>
      <c r="U72" s="13"/>
    </row>
    <row r="73" spans="2:21" ht="18" customHeight="1" thickBot="1" x14ac:dyDescent="0.35">
      <c r="B73" s="6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34" t="s">
        <v>192</v>
      </c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6"/>
    </row>
    <row r="77" spans="2:21" ht="18" customHeight="1" thickBot="1" x14ac:dyDescent="0.35">
      <c r="B77" s="137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9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101" t="s">
        <v>168</v>
      </c>
      <c r="C79" s="101"/>
      <c r="D79" s="101"/>
      <c r="E79" s="101"/>
      <c r="F79" s="21"/>
      <c r="G79" s="21"/>
      <c r="H79" s="21"/>
      <c r="L79" s="101" t="s">
        <v>172</v>
      </c>
      <c r="M79" s="101"/>
      <c r="N79" s="101"/>
      <c r="O79" s="101"/>
      <c r="P79" s="101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02" t="s">
        <v>268</v>
      </c>
      <c r="C92" s="103"/>
      <c r="D92" s="103"/>
      <c r="E92" s="103"/>
      <c r="F92" s="103"/>
      <c r="G92" s="103"/>
      <c r="H92" s="103"/>
      <c r="I92" s="103"/>
      <c r="J92" s="104"/>
      <c r="L92" s="102" t="s">
        <v>175</v>
      </c>
      <c r="M92" s="103"/>
      <c r="N92" s="103"/>
      <c r="O92" s="103"/>
      <c r="P92" s="103"/>
      <c r="Q92" s="103"/>
      <c r="R92" s="103"/>
      <c r="S92" s="103"/>
      <c r="T92" s="104"/>
    </row>
    <row r="93" spans="1:21" ht="18" customHeight="1" x14ac:dyDescent="0.3">
      <c r="B93" s="163" t="s">
        <v>171</v>
      </c>
      <c r="C93" s="161"/>
      <c r="D93" s="161"/>
      <c r="E93" s="161"/>
      <c r="F93" s="159">
        <f>ROUND('DRIs DATA'!F16/'DRIs DATA'!C16*100,2)</f>
        <v>27.29</v>
      </c>
      <c r="G93" s="159"/>
      <c r="H93" s="161" t="s">
        <v>167</v>
      </c>
      <c r="I93" s="161"/>
      <c r="J93" s="162"/>
      <c r="L93" s="163" t="s">
        <v>171</v>
      </c>
      <c r="M93" s="161"/>
      <c r="N93" s="161"/>
      <c r="O93" s="161"/>
      <c r="P93" s="161"/>
      <c r="Q93" s="23">
        <f>ROUND('DRIs DATA'!M16/'DRIs DATA'!K16*100,2)</f>
        <v>60</v>
      </c>
      <c r="R93" s="161" t="s">
        <v>167</v>
      </c>
      <c r="S93" s="161"/>
      <c r="T93" s="162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7" t="s">
        <v>180</v>
      </c>
      <c r="C95" s="148"/>
      <c r="D95" s="148"/>
      <c r="E95" s="148"/>
      <c r="F95" s="148"/>
      <c r="G95" s="148"/>
      <c r="H95" s="148"/>
      <c r="I95" s="148"/>
      <c r="J95" s="149"/>
      <c r="L95" s="153" t="s">
        <v>173</v>
      </c>
      <c r="M95" s="154"/>
      <c r="N95" s="154"/>
      <c r="O95" s="154"/>
      <c r="P95" s="154"/>
      <c r="Q95" s="154"/>
      <c r="R95" s="154"/>
      <c r="S95" s="154"/>
      <c r="T95" s="155"/>
    </row>
    <row r="96" spans="1:21" ht="18" customHeight="1" x14ac:dyDescent="0.3">
      <c r="B96" s="147"/>
      <c r="C96" s="148"/>
      <c r="D96" s="148"/>
      <c r="E96" s="148"/>
      <c r="F96" s="148"/>
      <c r="G96" s="148"/>
      <c r="H96" s="148"/>
      <c r="I96" s="148"/>
      <c r="J96" s="149"/>
      <c r="L96" s="153"/>
      <c r="M96" s="154"/>
      <c r="N96" s="154"/>
      <c r="O96" s="154"/>
      <c r="P96" s="154"/>
      <c r="Q96" s="154"/>
      <c r="R96" s="154"/>
      <c r="S96" s="154"/>
      <c r="T96" s="155"/>
    </row>
    <row r="97" spans="2:21" ht="18" customHeight="1" x14ac:dyDescent="0.3">
      <c r="B97" s="147"/>
      <c r="C97" s="148"/>
      <c r="D97" s="148"/>
      <c r="E97" s="148"/>
      <c r="F97" s="148"/>
      <c r="G97" s="148"/>
      <c r="H97" s="148"/>
      <c r="I97" s="148"/>
      <c r="J97" s="149"/>
      <c r="L97" s="153"/>
      <c r="M97" s="154"/>
      <c r="N97" s="154"/>
      <c r="O97" s="154"/>
      <c r="P97" s="154"/>
      <c r="Q97" s="154"/>
      <c r="R97" s="154"/>
      <c r="S97" s="154"/>
      <c r="T97" s="155"/>
    </row>
    <row r="98" spans="2:21" ht="18" customHeight="1" x14ac:dyDescent="0.3">
      <c r="B98" s="147"/>
      <c r="C98" s="148"/>
      <c r="D98" s="148"/>
      <c r="E98" s="148"/>
      <c r="F98" s="148"/>
      <c r="G98" s="148"/>
      <c r="H98" s="148"/>
      <c r="I98" s="148"/>
      <c r="J98" s="149"/>
      <c r="L98" s="153"/>
      <c r="M98" s="154"/>
      <c r="N98" s="154"/>
      <c r="O98" s="154"/>
      <c r="P98" s="154"/>
      <c r="Q98" s="154"/>
      <c r="R98" s="154"/>
      <c r="S98" s="154"/>
      <c r="T98" s="155"/>
    </row>
    <row r="99" spans="2:21" ht="18" customHeight="1" x14ac:dyDescent="0.3">
      <c r="B99" s="147"/>
      <c r="C99" s="148"/>
      <c r="D99" s="148"/>
      <c r="E99" s="148"/>
      <c r="F99" s="148"/>
      <c r="G99" s="148"/>
      <c r="H99" s="148"/>
      <c r="I99" s="148"/>
      <c r="J99" s="149"/>
      <c r="L99" s="153"/>
      <c r="M99" s="154"/>
      <c r="N99" s="154"/>
      <c r="O99" s="154"/>
      <c r="P99" s="154"/>
      <c r="Q99" s="154"/>
      <c r="R99" s="154"/>
      <c r="S99" s="154"/>
      <c r="T99" s="155"/>
      <c r="U99" s="17"/>
    </row>
    <row r="100" spans="2:21" ht="18" customHeight="1" thickBot="1" x14ac:dyDescent="0.35">
      <c r="B100" s="150"/>
      <c r="C100" s="151"/>
      <c r="D100" s="151"/>
      <c r="E100" s="151"/>
      <c r="F100" s="151"/>
      <c r="G100" s="151"/>
      <c r="H100" s="151"/>
      <c r="I100" s="151"/>
      <c r="J100" s="152"/>
      <c r="L100" s="156"/>
      <c r="M100" s="157"/>
      <c r="N100" s="157"/>
      <c r="O100" s="157"/>
      <c r="P100" s="157"/>
      <c r="Q100" s="157"/>
      <c r="R100" s="157"/>
      <c r="S100" s="157"/>
      <c r="T100" s="158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34" t="s">
        <v>193</v>
      </c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6"/>
    </row>
    <row r="104" spans="2:21" ht="18" customHeight="1" thickBot="1" x14ac:dyDescent="0.35">
      <c r="B104" s="137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9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101" t="s">
        <v>169</v>
      </c>
      <c r="C106" s="101"/>
      <c r="D106" s="101"/>
      <c r="E106" s="101"/>
      <c r="F106" s="6"/>
      <c r="G106" s="6"/>
      <c r="H106" s="6"/>
      <c r="I106" s="6"/>
      <c r="L106" s="101" t="s">
        <v>270</v>
      </c>
      <c r="M106" s="101"/>
      <c r="N106" s="101"/>
      <c r="O106" s="101"/>
      <c r="P106" s="101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5" t="s">
        <v>264</v>
      </c>
      <c r="C119" s="116"/>
      <c r="D119" s="116"/>
      <c r="E119" s="116"/>
      <c r="F119" s="116"/>
      <c r="G119" s="116"/>
      <c r="H119" s="116"/>
      <c r="I119" s="116"/>
      <c r="J119" s="117"/>
      <c r="L119" s="115" t="s">
        <v>265</v>
      </c>
      <c r="M119" s="116"/>
      <c r="N119" s="116"/>
      <c r="O119" s="116"/>
      <c r="P119" s="116"/>
      <c r="Q119" s="116"/>
      <c r="R119" s="116"/>
      <c r="S119" s="116"/>
      <c r="T119" s="117"/>
    </row>
    <row r="120" spans="2:20" ht="18" customHeight="1" x14ac:dyDescent="0.3">
      <c r="B120" s="43" t="s">
        <v>171</v>
      </c>
      <c r="C120" s="16"/>
      <c r="D120" s="16"/>
      <c r="E120" s="15"/>
      <c r="F120" s="159">
        <f>ROUND('DRIs DATA'!F26/'DRIs DATA'!C26*100,2)</f>
        <v>60.2</v>
      </c>
      <c r="G120" s="159"/>
      <c r="H120" s="161" t="s">
        <v>166</v>
      </c>
      <c r="I120" s="161"/>
      <c r="J120" s="162"/>
      <c r="L120" s="42" t="s">
        <v>171</v>
      </c>
      <c r="M120" s="20"/>
      <c r="N120" s="20"/>
      <c r="O120" s="23"/>
      <c r="P120" s="6"/>
      <c r="Q120" s="58">
        <f>ROUND('DRIs DATA'!AH26/'DRIs DATA'!AE26*100,2)</f>
        <v>60</v>
      </c>
      <c r="R120" s="161" t="s">
        <v>166</v>
      </c>
      <c r="S120" s="161"/>
      <c r="T120" s="162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40" t="s">
        <v>174</v>
      </c>
      <c r="C122" s="141"/>
      <c r="D122" s="141"/>
      <c r="E122" s="141"/>
      <c r="F122" s="141"/>
      <c r="G122" s="141"/>
      <c r="H122" s="141"/>
      <c r="I122" s="141"/>
      <c r="J122" s="142"/>
      <c r="L122" s="140" t="s">
        <v>269</v>
      </c>
      <c r="M122" s="141"/>
      <c r="N122" s="141"/>
      <c r="O122" s="141"/>
      <c r="P122" s="141"/>
      <c r="Q122" s="141"/>
      <c r="R122" s="141"/>
      <c r="S122" s="141"/>
      <c r="T122" s="142"/>
    </row>
    <row r="123" spans="2:20" ht="18" customHeight="1" x14ac:dyDescent="0.3">
      <c r="B123" s="140"/>
      <c r="C123" s="141"/>
      <c r="D123" s="141"/>
      <c r="E123" s="141"/>
      <c r="F123" s="141"/>
      <c r="G123" s="141"/>
      <c r="H123" s="141"/>
      <c r="I123" s="141"/>
      <c r="J123" s="142"/>
      <c r="L123" s="140"/>
      <c r="M123" s="141"/>
      <c r="N123" s="141"/>
      <c r="O123" s="141"/>
      <c r="P123" s="141"/>
      <c r="Q123" s="141"/>
      <c r="R123" s="141"/>
      <c r="S123" s="141"/>
      <c r="T123" s="142"/>
    </row>
    <row r="124" spans="2:20" ht="18" customHeight="1" x14ac:dyDescent="0.3">
      <c r="B124" s="140"/>
      <c r="C124" s="141"/>
      <c r="D124" s="141"/>
      <c r="E124" s="141"/>
      <c r="F124" s="141"/>
      <c r="G124" s="141"/>
      <c r="H124" s="141"/>
      <c r="I124" s="141"/>
      <c r="J124" s="142"/>
      <c r="L124" s="140"/>
      <c r="M124" s="141"/>
      <c r="N124" s="141"/>
      <c r="O124" s="141"/>
      <c r="P124" s="141"/>
      <c r="Q124" s="141"/>
      <c r="R124" s="141"/>
      <c r="S124" s="141"/>
      <c r="T124" s="142"/>
    </row>
    <row r="125" spans="2:20" ht="18" customHeight="1" x14ac:dyDescent="0.3">
      <c r="B125" s="140"/>
      <c r="C125" s="141"/>
      <c r="D125" s="141"/>
      <c r="E125" s="141"/>
      <c r="F125" s="141"/>
      <c r="G125" s="141"/>
      <c r="H125" s="141"/>
      <c r="I125" s="141"/>
      <c r="J125" s="142"/>
      <c r="L125" s="140"/>
      <c r="M125" s="141"/>
      <c r="N125" s="141"/>
      <c r="O125" s="141"/>
      <c r="P125" s="141"/>
      <c r="Q125" s="141"/>
      <c r="R125" s="141"/>
      <c r="S125" s="141"/>
      <c r="T125" s="142"/>
    </row>
    <row r="126" spans="2:20" ht="18" customHeight="1" x14ac:dyDescent="0.3">
      <c r="B126" s="140"/>
      <c r="C126" s="141"/>
      <c r="D126" s="141"/>
      <c r="E126" s="141"/>
      <c r="F126" s="141"/>
      <c r="G126" s="141"/>
      <c r="H126" s="141"/>
      <c r="I126" s="141"/>
      <c r="J126" s="142"/>
      <c r="L126" s="140"/>
      <c r="M126" s="141"/>
      <c r="N126" s="141"/>
      <c r="O126" s="141"/>
      <c r="P126" s="141"/>
      <c r="Q126" s="141"/>
      <c r="R126" s="141"/>
      <c r="S126" s="141"/>
      <c r="T126" s="142"/>
    </row>
    <row r="127" spans="2:20" ht="17.25" thickBot="1" x14ac:dyDescent="0.35">
      <c r="B127" s="143"/>
      <c r="C127" s="144"/>
      <c r="D127" s="144"/>
      <c r="E127" s="144"/>
      <c r="F127" s="144"/>
      <c r="G127" s="144"/>
      <c r="H127" s="144"/>
      <c r="I127" s="144"/>
      <c r="J127" s="145"/>
      <c r="L127" s="143"/>
      <c r="M127" s="144"/>
      <c r="N127" s="144"/>
      <c r="O127" s="144"/>
      <c r="P127" s="144"/>
      <c r="Q127" s="144"/>
      <c r="R127" s="144"/>
      <c r="S127" s="144"/>
      <c r="T127" s="145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34" t="s">
        <v>262</v>
      </c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6"/>
      <c r="N129" s="57"/>
      <c r="O129" s="134" t="s">
        <v>263</v>
      </c>
      <c r="P129" s="135"/>
      <c r="Q129" s="135"/>
      <c r="R129" s="135"/>
      <c r="S129" s="135"/>
      <c r="T129" s="136"/>
    </row>
    <row r="130" spans="2:21" ht="18" customHeight="1" thickBot="1" x14ac:dyDescent="0.35">
      <c r="B130" s="137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9"/>
      <c r="N130" s="57"/>
      <c r="O130" s="137"/>
      <c r="P130" s="138"/>
      <c r="Q130" s="138"/>
      <c r="R130" s="138"/>
      <c r="S130" s="138"/>
      <c r="T130" s="139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34" t="s">
        <v>194</v>
      </c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6"/>
    </row>
    <row r="155" spans="2:21" ht="18" customHeight="1" thickBot="1" x14ac:dyDescent="0.35">
      <c r="B155" s="137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9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101" t="s">
        <v>177</v>
      </c>
      <c r="C157" s="101"/>
      <c r="D157" s="101"/>
      <c r="E157" s="6"/>
      <c r="F157" s="6"/>
      <c r="G157" s="6"/>
      <c r="H157" s="6"/>
      <c r="I157" s="6"/>
      <c r="L157" s="101" t="s">
        <v>178</v>
      </c>
      <c r="M157" s="101"/>
      <c r="N157" s="101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5" t="s">
        <v>266</v>
      </c>
      <c r="C170" s="116"/>
      <c r="D170" s="116"/>
      <c r="E170" s="116"/>
      <c r="F170" s="116"/>
      <c r="G170" s="116"/>
      <c r="H170" s="116"/>
      <c r="I170" s="116"/>
      <c r="J170" s="117"/>
      <c r="L170" s="115" t="s">
        <v>176</v>
      </c>
      <c r="M170" s="116"/>
      <c r="N170" s="116"/>
      <c r="O170" s="116"/>
      <c r="P170" s="116"/>
      <c r="Q170" s="116"/>
      <c r="R170" s="116"/>
      <c r="S170" s="117"/>
    </row>
    <row r="171" spans="2:19" ht="18" customHeight="1" x14ac:dyDescent="0.3">
      <c r="B171" s="42" t="s">
        <v>171</v>
      </c>
      <c r="C171" s="20"/>
      <c r="D171" s="20"/>
      <c r="E171" s="6"/>
      <c r="F171" s="159">
        <f>ROUND('DRIs DATA'!F36/'DRIs DATA'!C36*100,2)</f>
        <v>31.66</v>
      </c>
      <c r="G171" s="159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132.47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40" t="s">
        <v>185</v>
      </c>
      <c r="C173" s="141"/>
      <c r="D173" s="141"/>
      <c r="E173" s="141"/>
      <c r="F173" s="141"/>
      <c r="G173" s="141"/>
      <c r="H173" s="141"/>
      <c r="I173" s="141"/>
      <c r="J173" s="142"/>
      <c r="L173" s="140" t="s">
        <v>187</v>
      </c>
      <c r="M173" s="141"/>
      <c r="N173" s="141"/>
      <c r="O173" s="141"/>
      <c r="P173" s="141"/>
      <c r="Q173" s="141"/>
      <c r="R173" s="141"/>
      <c r="S173" s="142"/>
    </row>
    <row r="174" spans="2:19" ht="18" customHeight="1" x14ac:dyDescent="0.3">
      <c r="B174" s="140"/>
      <c r="C174" s="141"/>
      <c r="D174" s="141"/>
      <c r="E174" s="141"/>
      <c r="F174" s="141"/>
      <c r="G174" s="141"/>
      <c r="H174" s="141"/>
      <c r="I174" s="141"/>
      <c r="J174" s="142"/>
      <c r="L174" s="140"/>
      <c r="M174" s="141"/>
      <c r="N174" s="141"/>
      <c r="O174" s="141"/>
      <c r="P174" s="141"/>
      <c r="Q174" s="141"/>
      <c r="R174" s="141"/>
      <c r="S174" s="142"/>
    </row>
    <row r="175" spans="2:19" ht="18" customHeight="1" x14ac:dyDescent="0.3">
      <c r="B175" s="140"/>
      <c r="C175" s="141"/>
      <c r="D175" s="141"/>
      <c r="E175" s="141"/>
      <c r="F175" s="141"/>
      <c r="G175" s="141"/>
      <c r="H175" s="141"/>
      <c r="I175" s="141"/>
      <c r="J175" s="142"/>
      <c r="L175" s="140"/>
      <c r="M175" s="141"/>
      <c r="N175" s="141"/>
      <c r="O175" s="141"/>
      <c r="P175" s="141"/>
      <c r="Q175" s="141"/>
      <c r="R175" s="141"/>
      <c r="S175" s="142"/>
    </row>
    <row r="176" spans="2:19" ht="18" customHeight="1" x14ac:dyDescent="0.3">
      <c r="B176" s="140"/>
      <c r="C176" s="141"/>
      <c r="D176" s="141"/>
      <c r="E176" s="141"/>
      <c r="F176" s="141"/>
      <c r="G176" s="141"/>
      <c r="H176" s="141"/>
      <c r="I176" s="141"/>
      <c r="J176" s="142"/>
      <c r="L176" s="140"/>
      <c r="M176" s="141"/>
      <c r="N176" s="141"/>
      <c r="O176" s="141"/>
      <c r="P176" s="141"/>
      <c r="Q176" s="141"/>
      <c r="R176" s="141"/>
      <c r="S176" s="142"/>
    </row>
    <row r="177" spans="2:19" ht="18" customHeight="1" x14ac:dyDescent="0.3">
      <c r="B177" s="140"/>
      <c r="C177" s="141"/>
      <c r="D177" s="141"/>
      <c r="E177" s="141"/>
      <c r="F177" s="141"/>
      <c r="G177" s="141"/>
      <c r="H177" s="141"/>
      <c r="I177" s="141"/>
      <c r="J177" s="142"/>
      <c r="L177" s="140"/>
      <c r="M177" s="141"/>
      <c r="N177" s="141"/>
      <c r="O177" s="141"/>
      <c r="P177" s="141"/>
      <c r="Q177" s="141"/>
      <c r="R177" s="141"/>
      <c r="S177" s="142"/>
    </row>
    <row r="178" spans="2:19" ht="18" customHeight="1" x14ac:dyDescent="0.3">
      <c r="B178" s="140"/>
      <c r="C178" s="141"/>
      <c r="D178" s="141"/>
      <c r="E178" s="141"/>
      <c r="F178" s="141"/>
      <c r="G178" s="141"/>
      <c r="H178" s="141"/>
      <c r="I178" s="141"/>
      <c r="J178" s="142"/>
      <c r="L178" s="140"/>
      <c r="M178" s="141"/>
      <c r="N178" s="141"/>
      <c r="O178" s="141"/>
      <c r="P178" s="141"/>
      <c r="Q178" s="141"/>
      <c r="R178" s="141"/>
      <c r="S178" s="142"/>
    </row>
    <row r="179" spans="2:19" ht="18" customHeight="1" thickBot="1" x14ac:dyDescent="0.35">
      <c r="B179" s="143"/>
      <c r="C179" s="144"/>
      <c r="D179" s="144"/>
      <c r="E179" s="144"/>
      <c r="F179" s="144"/>
      <c r="G179" s="144"/>
      <c r="H179" s="144"/>
      <c r="I179" s="144"/>
      <c r="J179" s="145"/>
      <c r="L179" s="140"/>
      <c r="M179" s="141"/>
      <c r="N179" s="141"/>
      <c r="O179" s="141"/>
      <c r="P179" s="141"/>
      <c r="Q179" s="141"/>
      <c r="R179" s="141"/>
      <c r="S179" s="142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40"/>
      <c r="M180" s="141"/>
      <c r="N180" s="141"/>
      <c r="O180" s="141"/>
      <c r="P180" s="141"/>
      <c r="Q180" s="141"/>
      <c r="R180" s="141"/>
      <c r="S180" s="142"/>
    </row>
    <row r="181" spans="2:19" ht="18" customHeight="1" thickBot="1" x14ac:dyDescent="0.35">
      <c r="L181" s="143"/>
      <c r="M181" s="144"/>
      <c r="N181" s="144"/>
      <c r="O181" s="144"/>
      <c r="P181" s="144"/>
      <c r="Q181" s="144"/>
      <c r="R181" s="144"/>
      <c r="S181" s="145"/>
    </row>
    <row r="182" spans="2:19" ht="18" customHeight="1" x14ac:dyDescent="0.3">
      <c r="B182" s="101" t="s">
        <v>179</v>
      </c>
      <c r="C182" s="101"/>
      <c r="D182" s="101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5" t="s">
        <v>267</v>
      </c>
      <c r="C195" s="116"/>
      <c r="D195" s="116"/>
      <c r="E195" s="116"/>
      <c r="F195" s="116"/>
      <c r="G195" s="116"/>
      <c r="H195" s="116"/>
      <c r="I195" s="116"/>
      <c r="J195" s="117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9">
        <f>ROUND('DRIs DATA'!F46/'DRIs DATA'!C46*100,2)</f>
        <v>68</v>
      </c>
      <c r="G196" s="159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40" t="s">
        <v>186</v>
      </c>
      <c r="C198" s="141"/>
      <c r="D198" s="141"/>
      <c r="E198" s="141"/>
      <c r="F198" s="141"/>
      <c r="G198" s="141"/>
      <c r="H198" s="141"/>
      <c r="I198" s="141"/>
      <c r="J198" s="142"/>
      <c r="S198" s="6"/>
    </row>
    <row r="199" spans="2:20" ht="18" customHeight="1" x14ac:dyDescent="0.3">
      <c r="B199" s="140"/>
      <c r="C199" s="141"/>
      <c r="D199" s="141"/>
      <c r="E199" s="141"/>
      <c r="F199" s="141"/>
      <c r="G199" s="141"/>
      <c r="H199" s="141"/>
      <c r="I199" s="141"/>
      <c r="J199" s="142"/>
      <c r="S199" s="6"/>
    </row>
    <row r="200" spans="2:20" ht="18" customHeight="1" x14ac:dyDescent="0.3">
      <c r="B200" s="140"/>
      <c r="C200" s="141"/>
      <c r="D200" s="141"/>
      <c r="E200" s="141"/>
      <c r="F200" s="141"/>
      <c r="G200" s="141"/>
      <c r="H200" s="141"/>
      <c r="I200" s="141"/>
      <c r="J200" s="142"/>
      <c r="S200" s="6"/>
    </row>
    <row r="201" spans="2:20" ht="18" customHeight="1" x14ac:dyDescent="0.3">
      <c r="B201" s="140"/>
      <c r="C201" s="141"/>
      <c r="D201" s="141"/>
      <c r="E201" s="141"/>
      <c r="F201" s="141"/>
      <c r="G201" s="141"/>
      <c r="H201" s="141"/>
      <c r="I201" s="141"/>
      <c r="J201" s="142"/>
      <c r="S201" s="6"/>
    </row>
    <row r="202" spans="2:20" ht="18" customHeight="1" x14ac:dyDescent="0.3">
      <c r="B202" s="140"/>
      <c r="C202" s="141"/>
      <c r="D202" s="141"/>
      <c r="E202" s="141"/>
      <c r="F202" s="141"/>
      <c r="G202" s="141"/>
      <c r="H202" s="141"/>
      <c r="I202" s="141"/>
      <c r="J202" s="142"/>
      <c r="S202" s="6"/>
    </row>
    <row r="203" spans="2:20" ht="18" customHeight="1" thickBot="1" x14ac:dyDescent="0.35">
      <c r="B203" s="143"/>
      <c r="C203" s="144"/>
      <c r="D203" s="144"/>
      <c r="E203" s="144"/>
      <c r="F203" s="144"/>
      <c r="G203" s="144"/>
      <c r="H203" s="144"/>
      <c r="I203" s="144"/>
      <c r="J203" s="145"/>
      <c r="S203" s="6"/>
    </row>
    <row r="204" spans="2:20" ht="18" customHeight="1" thickBot="1" x14ac:dyDescent="0.35">
      <c r="K204" s="10"/>
    </row>
    <row r="205" spans="2:20" ht="18" customHeight="1" x14ac:dyDescent="0.3">
      <c r="B205" s="134" t="s">
        <v>195</v>
      </c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6"/>
    </row>
    <row r="206" spans="2:20" ht="18" customHeight="1" thickBot="1" x14ac:dyDescent="0.35">
      <c r="B206" s="137"/>
      <c r="C206" s="138"/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9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60" t="s">
        <v>188</v>
      </c>
      <c r="C208" s="160"/>
      <c r="D208" s="160"/>
      <c r="E208" s="160"/>
      <c r="F208" s="160"/>
      <c r="G208" s="160"/>
      <c r="H208" s="160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6" t="s">
        <v>190</v>
      </c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4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2020-10-23T06:11:56Z</cp:lastPrinted>
  <dcterms:created xsi:type="dcterms:W3CDTF">2015-06-13T08:19:18Z</dcterms:created>
  <dcterms:modified xsi:type="dcterms:W3CDTF">2020-11-26T01:21:39Z</dcterms:modified>
</cp:coreProperties>
</file>