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\"/>
    </mc:Choice>
  </mc:AlternateContent>
  <bookViews>
    <workbookView xWindow="0" yWindow="0" windowWidth="28800" windowHeight="12390" tabRatio="873" firstSheet="1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<sst xmlns="http://schemas.openxmlformats.org/spreadsheetml/2006/main" count="692" uniqueCount="283">
  <si>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</si>
  <si>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</si>
  <si>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</si>
  <si>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</si>
  <si>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</si>
  <si>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</si>
  <si>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</si>
  <si>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</si>
  <si>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</si>
  <si>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</si>
  <si>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</si>
  <si>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</si>
  <si>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</si>
  <si>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</si>
  <si>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</si>
  <si>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</si>
  <si>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</si>
  <si>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</si>
  <si>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</si>
  <si>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</si>
  <si>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</si>
  <si>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</si>
  <si>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</si>
  <si>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</si>
  <si>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</si>
  <si>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</si>
  <si>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</si>
  <si>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</si>
  <si>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</si>
  <si>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</si>
  <si>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</si>
  <si>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</si>
  <si>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</si>
  <si>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</si>
  <si>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</si>
  <si>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</si>
  <si>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</si>
  <si>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</si>
  <si>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</si>
  <si>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</si>
  <si>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</si>
  <si>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</si>
  <si>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</si>
  <si>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</si>
  <si>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</si>
  <si>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</si>
  <si>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</si>
  <si>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</si>
  <si>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</si>
  <si>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</si>
  <si>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</si>
  <si>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</si>
  <si>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</si>
  <si>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</si>
  <si>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</si>
  <si>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</si>
  <si>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</si>
  <si>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</si>
  <si>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</si>
  <si>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</si>
  <si>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</si>
  <si>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</si>
  <si>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</si>
  <si>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</si>
  <si>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</si>
  <si>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</si>
  <si>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</si>
  <si>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</si>
  <si>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</si>
  <si>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</si>
  <si>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</si>
  <si>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</si>
  <si>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</si>
  <si>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</si>
  <si>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</si>
  <si>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</si>
  <si>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</si>
  <si>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</si>
  <si>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</si>
  <si>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</si>
  <si>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</si>
  <si>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</si>
  <si>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</si>
  <si>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</si>
  <si>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</si>
  <si>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</si>
  <si>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</si>
  <si>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</si>
  <si>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</si>
  <si>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</si>
  <si>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</si>
  <si>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</si>
  <si>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</si>
  <si>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</si>
  <si>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</si>
  <si>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</si>
  <si>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</si>
  <si>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</si>
  <si>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</si>
  <si>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</si>
  <si>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</si>
  <si>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</si>
  <si>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</si>
  <si>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</si>
  <si>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</si>
  <si>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</si>
  <si>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</si>
  <si>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</si>
  <si>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</si>
  <si>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</si>
  <si>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</si>
  <si>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</si>
  <si>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</si>
  <si>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</si>
  <si>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</si>
  <si>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</si>
  <si>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</si>
  <si>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</si>
  <si>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</si>
  <si>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</si>
  <si>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</si>
  <si>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</si>
  <si>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</si>
  <si>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</si>
  <si>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</si>
  <si>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</si>
  <si>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</si>
  <si>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</si>
  <si>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</si>
  <si>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</si>
  <si>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</si>
  <si>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</si>
  <si>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</si>
  <si>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</si>
  <si>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</si>
  <si>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</si>
  <si>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</si>
  <si>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</si>
  <si>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</si>
  <si>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</si>
  <si>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</si>
  <si>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</si>
  <si>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</si>
  <si>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</si>
  <si>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</si>
  <si>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</si>
  <si>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</si>
  <si>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</si>
  <si>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</si>
  <si>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</si>
  <si>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</si>
  <si>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</si>
  <si>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</si>
  <si>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</si>
  <si>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</si>
  <si>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</si>
  <si>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</si>
  <si>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</si>
  <si>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</si>
  <si>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</si>
  <si>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</si>
  <si>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</si>
  <si>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</si>
  <si>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</si>
  <si>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</si>
  <si>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</si>
  <si>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</si>
  <si>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</si>
  <si>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</si>
  <si>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</si>
  <si>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</si>
  <si>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</si>
  <si>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</si>
  <si>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</si>
  <si>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</si>
  <si>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</si>
  <si>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</si>
  <si>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</si>
  <si>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</si>
  <si>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</si>
  <si>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</si>
  <si>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</si>
  <si>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</si>
  <si>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</si>
  <si>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</si>
  <si>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</si>
  <si>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</si>
  <si>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</si>
  <si>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</si>
  <si>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</si>
  <si>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</si>
  <si>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</si>
  <si>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</si>
  <si>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</si>
  <si>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</si>
  <si>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</si>
  <si>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</si>
  <si>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</si>
  <si>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</si>
  <si>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</si>
  <si>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</si>
  <si>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</si>
  <si>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</si>
  <si>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</si>
  <si>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</si>
  <si>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</si>
  <si>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</si>
  <si>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</si>
  <si>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</si>
  <si>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</si>
  <si>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</si>
  <si>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</si>
  <si>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</si>
  <si>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</si>
  <si>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</si>
  <si>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</si>
  <si>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</si>
  <si>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</si>
  <si>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</si>
  <si>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</si>
  <si>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</si>
  <si>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</si>
  <si>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</si>
  <si>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</si>
  <si>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</si>
  <si>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</si>
  <si>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</si>
  <si>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</si>
  <si>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</si>
  <si>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</si>
  <si>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</si>
  <si>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</si>
  <si>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</si>
  <si>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</si>
  <si>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</si>
  <si>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</si>
  <si>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</si>
  <si>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</si>
  <si>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</si>
  <si>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</si>
  <si>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</si>
  <si>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</si>
  <si>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</si>
  <si>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</si>
  <si>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</si>
  <si>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</si>
  <si>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</si>
  <si>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</si>
  <si>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</si>
  <si>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</si>
  <si>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</si>
  <si>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</si>
  <si>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</si>
  <si>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</si>
  <si>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</si>
  <si>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</si>
  <si>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</si>
  <si>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</si>
  <si>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</si>
  <si>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</si>
  <si>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</si>
  <si>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</si>
  <si>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</si>
  <si>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</si>
  <si>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</si>
  <si>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</si>
  <si>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</si>
  <si>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</si>
  <si>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</si>
  <si>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</si>
  <si>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</si>
  <si>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</si>
  <si>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</si>
  <si>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</si>
  <si>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</si>
  <si>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</si>
  <si>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</si>
  <si>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</si>
  <si>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임광택, ID : H2500012)</t>
  </si>
  <si>
    <t>출력시각</t>
  </si>
  <si>
    <t>2020년 11월 24일 16:42:21</t>
  </si>
  <si>
    <t>H2500012</t>
  </si>
  <si>
    <t>임광택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</si>
</sst>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136336"/>
        <c:axId val="502139864"/>
      </c:barChart>
      <c:catAx>
        <c:axId val="50213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139864"/>
        <c:crosses val="autoZero"/>
        <c:auto val="1"/>
        <c:lblAlgn val="ctr"/>
        <c:lblOffset val="100"/>
        <c:noMultiLvlLbl val="0"/>
      </c:catAx>
      <c:valAx>
        <c:axId val="502139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13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327592"/>
        <c:axId val="505238576"/>
      </c:barChart>
      <c:catAx>
        <c:axId val="52232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238576"/>
        <c:crosses val="autoZero"/>
        <c:auto val="1"/>
        <c:lblAlgn val="ctr"/>
        <c:lblOffset val="100"/>
        <c:noMultiLvlLbl val="0"/>
      </c:catAx>
      <c:valAx>
        <c:axId val="50523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32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242888"/>
        <c:axId val="505243280"/>
      </c:barChart>
      <c:catAx>
        <c:axId val="505242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243280"/>
        <c:crosses val="autoZero"/>
        <c:auto val="1"/>
        <c:lblAlgn val="ctr"/>
        <c:lblOffset val="100"/>
        <c:noMultiLvlLbl val="0"/>
      </c:catAx>
      <c:valAx>
        <c:axId val="505243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24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1722.8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244848"/>
        <c:axId val="505244064"/>
      </c:barChart>
      <c:catAx>
        <c:axId val="50524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244064"/>
        <c:crosses val="autoZero"/>
        <c:auto val="1"/>
        <c:lblAlgn val="ctr"/>
        <c:lblOffset val="100"/>
        <c:noMultiLvlLbl val="0"/>
      </c:catAx>
      <c:valAx>
        <c:axId val="505244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24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4225.5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245240"/>
        <c:axId val="505245632"/>
      </c:barChart>
      <c:catAx>
        <c:axId val="50524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245632"/>
        <c:crosses val="autoZero"/>
        <c:auto val="1"/>
        <c:lblAlgn val="ctr"/>
        <c:lblOffset val="100"/>
        <c:noMultiLvlLbl val="0"/>
      </c:catAx>
      <c:valAx>
        <c:axId val="5052456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24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960208"/>
        <c:axId val="256959032"/>
      </c:barChart>
      <c:catAx>
        <c:axId val="25696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959032"/>
        <c:crosses val="autoZero"/>
        <c:auto val="1"/>
        <c:lblAlgn val="ctr"/>
        <c:lblOffset val="100"/>
        <c:noMultiLvlLbl val="0"/>
      </c:catAx>
      <c:valAx>
        <c:axId val="256959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96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156.19999999999999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959816"/>
        <c:axId val="522370144"/>
      </c:barChart>
      <c:catAx>
        <c:axId val="25695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370144"/>
        <c:crosses val="autoZero"/>
        <c:auto val="1"/>
        <c:lblAlgn val="ctr"/>
        <c:lblOffset val="100"/>
        <c:noMultiLvlLbl val="0"/>
      </c:catAx>
      <c:valAx>
        <c:axId val="522370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95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368184"/>
        <c:axId val="522370536"/>
      </c:barChart>
      <c:catAx>
        <c:axId val="52236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370536"/>
        <c:crosses val="autoZero"/>
        <c:auto val="1"/>
        <c:lblAlgn val="ctr"/>
        <c:lblOffset val="100"/>
        <c:noMultiLvlLbl val="0"/>
      </c:catAx>
      <c:valAx>
        <c:axId val="522370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36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1298.0999999999999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367792"/>
        <c:axId val="522366616"/>
      </c:barChart>
      <c:catAx>
        <c:axId val="52236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366616"/>
        <c:crosses val="autoZero"/>
        <c:auto val="1"/>
        <c:lblAlgn val="ctr"/>
        <c:lblOffset val="100"/>
        <c:noMultiLvlLbl val="0"/>
      </c:catAx>
      <c:valAx>
        <c:axId val="5223666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36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368576"/>
        <c:axId val="522367008"/>
      </c:barChart>
      <c:catAx>
        <c:axId val="52236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367008"/>
        <c:crosses val="autoZero"/>
        <c:auto val="1"/>
        <c:lblAlgn val="ctr"/>
        <c:lblOffset val="100"/>
        <c:noMultiLvlLbl val="0"/>
      </c:catAx>
      <c:valAx>
        <c:axId val="52236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36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363872"/>
        <c:axId val="522369752"/>
      </c:barChart>
      <c:catAx>
        <c:axId val="52236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369752"/>
        <c:crosses val="autoZero"/>
        <c:auto val="1"/>
        <c:lblAlgn val="ctr"/>
        <c:lblOffset val="100"/>
        <c:noMultiLvlLbl val="0"/>
      </c:catAx>
      <c:valAx>
        <c:axId val="522369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36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33.700000000000003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135160"/>
        <c:axId val="502134768"/>
      </c:barChart>
      <c:catAx>
        <c:axId val="50213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134768"/>
        <c:crosses val="autoZero"/>
        <c:auto val="1"/>
        <c:lblAlgn val="ctr"/>
        <c:lblOffset val="100"/>
        <c:noMultiLvlLbl val="0"/>
      </c:catAx>
      <c:valAx>
        <c:axId val="502134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13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364656"/>
        <c:axId val="522366224"/>
      </c:barChart>
      <c:catAx>
        <c:axId val="52236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366224"/>
        <c:crosses val="autoZero"/>
        <c:auto val="1"/>
        <c:lblAlgn val="ctr"/>
        <c:lblOffset val="100"/>
        <c:noMultiLvlLbl val="0"/>
      </c:catAx>
      <c:valAx>
        <c:axId val="52236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36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365048"/>
        <c:axId val="522365832"/>
      </c:barChart>
      <c:catAx>
        <c:axId val="52236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365832"/>
        <c:crosses val="autoZero"/>
        <c:auto val="1"/>
        <c:lblAlgn val="ctr"/>
        <c:lblOffset val="100"/>
        <c:noMultiLvlLbl val="0"/>
      </c:catAx>
      <c:valAx>
        <c:axId val="522365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36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4.8</c:v>
                </c:pt>
                <c:pt idx="1">
                  <c:v>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8536040"/>
        <c:axId val="498536824"/>
      </c:barChart>
      <c:catAx>
        <c:axId val="49853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36824"/>
        <c:crosses val="autoZero"/>
        <c:auto val="1"/>
        <c:lblAlgn val="ctr"/>
        <c:lblOffset val="100"/>
        <c:noMultiLvlLbl val="0"/>
      </c:catAx>
      <c:valAx>
        <c:axId val="498536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3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11.264158</c:v>
                </c:pt>
                <c:pt idx="1">
                  <c:v>11.674694000000001</c:v>
                </c:pt>
                <c:pt idx="2">
                  <c:v>13.823154000000001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493.9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33296"/>
        <c:axId val="498537216"/>
      </c:barChart>
      <c:catAx>
        <c:axId val="49853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37216"/>
        <c:crosses val="autoZero"/>
        <c:auto val="1"/>
        <c:lblAlgn val="ctr"/>
        <c:lblOffset val="100"/>
        <c:noMultiLvlLbl val="0"/>
      </c:catAx>
      <c:valAx>
        <c:axId val="498537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3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37608"/>
        <c:axId val="498532904"/>
      </c:barChart>
      <c:catAx>
        <c:axId val="49853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32904"/>
        <c:crosses val="autoZero"/>
        <c:auto val="1"/>
        <c:lblAlgn val="ctr"/>
        <c:lblOffset val="100"/>
        <c:noMultiLvlLbl val="0"/>
      </c:catAx>
      <c:valAx>
        <c:axId val="498532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3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80.099999999999994</c:v>
                </c:pt>
                <c:pt idx="1">
                  <c:v>7.2</c:v>
                </c:pt>
                <c:pt idx="2">
                  <c:v>12.7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8535256"/>
        <c:axId val="498534864"/>
      </c:barChart>
      <c:catAx>
        <c:axId val="498535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34864"/>
        <c:crosses val="autoZero"/>
        <c:auto val="1"/>
        <c:lblAlgn val="ctr"/>
        <c:lblOffset val="100"/>
        <c:noMultiLvlLbl val="0"/>
      </c:catAx>
      <c:valAx>
        <c:axId val="49853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35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3139.1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38392"/>
        <c:axId val="498538784"/>
      </c:barChart>
      <c:catAx>
        <c:axId val="49853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38784"/>
        <c:crosses val="autoZero"/>
        <c:auto val="1"/>
        <c:lblAlgn val="ctr"/>
        <c:lblOffset val="100"/>
        <c:noMultiLvlLbl val="0"/>
      </c:catAx>
      <c:valAx>
        <c:axId val="498538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3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36432"/>
        <c:axId val="498538000"/>
      </c:barChart>
      <c:catAx>
        <c:axId val="49853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38000"/>
        <c:crosses val="autoZero"/>
        <c:auto val="1"/>
        <c:lblAlgn val="ctr"/>
        <c:lblOffset val="100"/>
        <c:noMultiLvlLbl val="0"/>
      </c:catAx>
      <c:valAx>
        <c:axId val="498538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3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39568"/>
        <c:axId val="499503152"/>
      </c:barChart>
      <c:catAx>
        <c:axId val="49853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503152"/>
        <c:crosses val="autoZero"/>
        <c:auto val="1"/>
        <c:lblAlgn val="ctr"/>
        <c:lblOffset val="100"/>
        <c:noMultiLvlLbl val="0"/>
      </c:catAx>
      <c:valAx>
        <c:axId val="499503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3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133984"/>
        <c:axId val="502136728"/>
      </c:barChart>
      <c:catAx>
        <c:axId val="50213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136728"/>
        <c:crosses val="autoZero"/>
        <c:auto val="1"/>
        <c:lblAlgn val="ctr"/>
        <c:lblOffset val="100"/>
        <c:noMultiLvlLbl val="0"/>
      </c:catAx>
      <c:valAx>
        <c:axId val="50213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13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500408"/>
        <c:axId val="499500800"/>
      </c:barChart>
      <c:catAx>
        <c:axId val="49950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500800"/>
        <c:crosses val="autoZero"/>
        <c:auto val="1"/>
        <c:lblAlgn val="ctr"/>
        <c:lblOffset val="100"/>
        <c:noMultiLvlLbl val="0"/>
      </c:catAx>
      <c:valAx>
        <c:axId val="49950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50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498840"/>
        <c:axId val="499503544"/>
      </c:barChart>
      <c:catAx>
        <c:axId val="4994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503544"/>
        <c:crosses val="autoZero"/>
        <c:auto val="1"/>
        <c:lblAlgn val="ctr"/>
        <c:lblOffset val="100"/>
        <c:noMultiLvlLbl val="0"/>
      </c:catAx>
      <c:valAx>
        <c:axId val="499503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504720"/>
        <c:axId val="499503936"/>
      </c:barChart>
      <c:catAx>
        <c:axId val="49950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503936"/>
        <c:crosses val="autoZero"/>
        <c:auto val="1"/>
        <c:lblAlgn val="ctr"/>
        <c:lblOffset val="100"/>
        <c:noMultiLvlLbl val="0"/>
      </c:catAx>
      <c:valAx>
        <c:axId val="499503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50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139472"/>
        <c:axId val="502137904"/>
      </c:barChart>
      <c:catAx>
        <c:axId val="50213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137904"/>
        <c:crosses val="autoZero"/>
        <c:auto val="1"/>
        <c:lblAlgn val="ctr"/>
        <c:lblOffset val="100"/>
        <c:noMultiLvlLbl val="0"/>
      </c:catAx>
      <c:valAx>
        <c:axId val="50213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13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133200"/>
        <c:axId val="502133592"/>
      </c:barChart>
      <c:catAx>
        <c:axId val="50213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133592"/>
        <c:crosses val="autoZero"/>
        <c:auto val="1"/>
        <c:lblAlgn val="ctr"/>
        <c:lblOffset val="100"/>
        <c:noMultiLvlLbl val="0"/>
      </c:catAx>
      <c:valAx>
        <c:axId val="502133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13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138296"/>
        <c:axId val="522322496"/>
      </c:barChart>
      <c:catAx>
        <c:axId val="50213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322496"/>
        <c:crosses val="autoZero"/>
        <c:auto val="1"/>
        <c:lblAlgn val="ctr"/>
        <c:lblOffset val="100"/>
        <c:noMultiLvlLbl val="0"/>
      </c:catAx>
      <c:valAx>
        <c:axId val="52232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13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324064"/>
        <c:axId val="522324456"/>
      </c:barChart>
      <c:catAx>
        <c:axId val="52232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324456"/>
        <c:crosses val="autoZero"/>
        <c:auto val="1"/>
        <c:lblAlgn val="ctr"/>
        <c:lblOffset val="100"/>
        <c:noMultiLvlLbl val="0"/>
      </c:catAx>
      <c:valAx>
        <c:axId val="522324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32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325240"/>
        <c:axId val="522325632"/>
      </c:barChart>
      <c:catAx>
        <c:axId val="52232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325632"/>
        <c:crosses val="autoZero"/>
        <c:auto val="1"/>
        <c:lblAlgn val="ctr"/>
        <c:lblOffset val="100"/>
        <c:noMultiLvlLbl val="0"/>
      </c:catAx>
      <c:valAx>
        <c:axId val="522325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32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326416"/>
        <c:axId val="522326808"/>
      </c:barChart>
      <c:catAx>
        <c:axId val="52232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326808"/>
        <c:crosses val="autoZero"/>
        <c:auto val="1"/>
        <c:lblAlgn val="ctr"/>
        <c:lblOffset val="100"/>
        <c:noMultiLvlLbl val="0"/>
      </c:catAx>
      <c:valAx>
        <c:axId val="522326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32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임광택, ID : H2500012)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16:42:21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3139.1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90.9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33.700000000000003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80.099999999999994</v>
      </c>
      <c r="G8" s="59">
        <f>'DRIs DATA 입력'!G8</f>
        <v>7.2</v>
      </c>
      <c r="H8" s="59">
        <f>'DRIs DATA 입력'!H8</f>
        <v>12.7</v>
      </c>
      <c r="I8" s="46"/>
      <c r="J8" s="59" t="s">
        <v>216</v>
      </c>
      <c r="K8" s="59">
        <f>'DRIs DATA 입력'!K8</f>
        <v>4.8</v>
      </c>
      <c r="L8" s="59">
        <f>'DRIs DATA 입력'!L8</f>
        <v>6.5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493.9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19.399999999999999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210.6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102.9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2.2999999999999998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2.2000000000000002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582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9.3000000000000007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579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1722.8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5462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4225.5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173.5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156.19999999999999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17.100000000000001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1298.0999999999999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106.2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123.2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53" sqref="O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2200</v>
      </c>
      <c r="C6" s="68">
        <v>3139.1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90.9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33.700000000000003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80.099999999999994</v>
      </c>
      <c r="G8" s="68">
        <v>7.2</v>
      </c>
      <c r="H8" s="68">
        <v>12.7</v>
      </c>
      <c r="J8" s="68" t="s">
        <v>216</v>
      </c>
      <c r="K8" s="68">
        <v>4.8</v>
      </c>
      <c r="L8" s="68">
        <v>6.5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530</v>
      </c>
      <c r="C16" s="68">
        <v>750</v>
      </c>
      <c r="D16" s="68">
        <v>0</v>
      </c>
      <c r="E16" s="68">
        <v>3000</v>
      </c>
      <c r="F16" s="68">
        <v>493.9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19.399999999999999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4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210.6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102.9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2.2999999999999998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1.8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20.6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2.2000000000000002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582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9.3000000000000007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4.2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2.9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600</v>
      </c>
      <c r="C36" s="68">
        <v>750</v>
      </c>
      <c r="D36" s="68">
        <v>0</v>
      </c>
      <c r="E36" s="68">
        <v>2000</v>
      </c>
      <c r="F36" s="68">
        <v>579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1722.8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5462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4225.5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173.5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156.19999999999999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7</v>
      </c>
      <c r="C46" s="68">
        <v>10</v>
      </c>
      <c r="D46" s="68">
        <v>0</v>
      </c>
      <c r="E46" s="68">
        <v>45</v>
      </c>
      <c r="F46" s="68">
        <v>17.100000000000001</v>
      </c>
      <c r="H46" s="68" t="s">
        <v>24</v>
      </c>
      <c r="I46" s="68">
        <v>8</v>
      </c>
      <c r="J46" s="68">
        <v>9</v>
      </c>
      <c r="K46" s="68">
        <v>0</v>
      </c>
      <c r="L46" s="68">
        <v>35</v>
      </c>
      <c r="M46" s="68">
        <v>14.7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1298.0999999999999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6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106.2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123.2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C10" sqref="C1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275</v>
      </c>
      <c r="D2" s="61">
        <v>60</v>
      </c>
      <c r="E2" s="61">
        <v>3139.1457999999998</v>
      </c>
      <c r="F2" s="61">
        <v>574.21280000000002</v>
      </c>
      <c r="G2" s="61">
        <v>51.789017000000001</v>
      </c>
      <c r="H2" s="61">
        <v>35.888835999999998</v>
      </c>
      <c r="I2" s="61">
        <v>15.900183</v>
      </c>
      <c r="J2" s="61">
        <v>90.937399999999997</v>
      </c>
      <c r="K2" s="61">
        <v>64.755554000000004</v>
      </c>
      <c r="L2" s="61">
        <v>26.181849</v>
      </c>
      <c r="M2" s="61">
        <v>33.682110000000002</v>
      </c>
      <c r="N2" s="61">
        <v>3.8554203999999999</v>
      </c>
      <c r="O2" s="61">
        <v>15.885733</v>
      </c>
      <c r="P2" s="61">
        <v>1207.1084000000001</v>
      </c>
      <c r="Q2" s="61">
        <v>28.663021000000001</v>
      </c>
      <c r="R2" s="61">
        <v>493.94232</v>
      </c>
      <c r="S2" s="61">
        <v>107.03413399999999</v>
      </c>
      <c r="T2" s="61">
        <v>4642.8980000000001</v>
      </c>
      <c r="U2" s="61">
        <v>3.960073</v>
      </c>
      <c r="V2" s="61">
        <v>19.373076999999999</v>
      </c>
      <c r="W2" s="61">
        <v>210.63660999999999</v>
      </c>
      <c r="X2" s="61">
        <v>102.90819</v>
      </c>
      <c r="Y2" s="61">
        <v>2.2668715000000002</v>
      </c>
      <c r="Z2" s="61">
        <v>1.8120499000000001</v>
      </c>
      <c r="AA2" s="61">
        <v>20.581914999999999</v>
      </c>
      <c r="AB2" s="61">
        <v>2.2434870999999998</v>
      </c>
      <c r="AC2" s="61">
        <v>582.01059999999995</v>
      </c>
      <c r="AD2" s="61">
        <v>9.2509709999999998</v>
      </c>
      <c r="AE2" s="61">
        <v>4.2189874999999999</v>
      </c>
      <c r="AF2" s="61">
        <v>2.8581235</v>
      </c>
      <c r="AG2" s="61">
        <v>578.99959999999999</v>
      </c>
      <c r="AH2" s="61">
        <v>366.89352000000002</v>
      </c>
      <c r="AI2" s="61">
        <v>212.10605000000001</v>
      </c>
      <c r="AJ2" s="61">
        <v>1722.7820999999999</v>
      </c>
      <c r="AK2" s="61">
        <v>5462.01</v>
      </c>
      <c r="AL2" s="61">
        <v>173.54085000000001</v>
      </c>
      <c r="AM2" s="61">
        <v>4225.5282999999999</v>
      </c>
      <c r="AN2" s="61">
        <v>156.18799999999999</v>
      </c>
      <c r="AO2" s="61">
        <v>17.072613</v>
      </c>
      <c r="AP2" s="61">
        <v>13.533509</v>
      </c>
      <c r="AQ2" s="61">
        <v>3.5391028000000002</v>
      </c>
      <c r="AR2" s="61">
        <v>14.660563</v>
      </c>
      <c r="AS2" s="61">
        <v>1298.1027999999999</v>
      </c>
      <c r="AT2" s="61">
        <v>2.9073737999999998E-2</v>
      </c>
      <c r="AU2" s="61">
        <v>6.0485825999999996</v>
      </c>
      <c r="AV2" s="61">
        <v>106.22732499999999</v>
      </c>
      <c r="AW2" s="61">
        <v>123.210014</v>
      </c>
      <c r="AX2" s="61">
        <v>7.7463710000000005E-2</v>
      </c>
      <c r="AY2" s="61">
        <v>0.82318234000000001</v>
      </c>
      <c r="AZ2" s="61">
        <v>258.00112999999999</v>
      </c>
      <c r="BA2" s="61">
        <v>36.775463000000002</v>
      </c>
      <c r="BB2" s="61">
        <v>11.264158</v>
      </c>
      <c r="BC2" s="61">
        <v>11.674694000000001</v>
      </c>
      <c r="BD2" s="61">
        <v>13.823154000000001</v>
      </c>
      <c r="BE2" s="61">
        <v>1.3783475000000001</v>
      </c>
      <c r="BF2" s="61">
        <v>6.8938879999999996</v>
      </c>
      <c r="BG2" s="61">
        <v>2.7754899999999998E-3</v>
      </c>
      <c r="BH2" s="61">
        <v>2.8950035999999998E-2</v>
      </c>
      <c r="BI2" s="61">
        <v>2.1671124E-2</v>
      </c>
      <c r="BJ2" s="61">
        <v>9.0469330000000001E-2</v>
      </c>
      <c r="BK2" s="61">
        <v>2.13499E-4</v>
      </c>
      <c r="BL2" s="61">
        <v>0.34323694999999999</v>
      </c>
      <c r="BM2" s="61">
        <v>3.9748861999999998</v>
      </c>
      <c r="BN2" s="61">
        <v>1.1223968</v>
      </c>
      <c r="BO2" s="61">
        <v>58.962772000000001</v>
      </c>
      <c r="BP2" s="61">
        <v>11.178464999999999</v>
      </c>
      <c r="BQ2" s="61">
        <v>19.296116000000001</v>
      </c>
      <c r="BR2" s="61">
        <v>68.948719999999994</v>
      </c>
      <c r="BS2" s="61">
        <v>21.578866999999999</v>
      </c>
      <c r="BT2" s="61">
        <v>14.043771</v>
      </c>
      <c r="BU2" s="61">
        <v>2.5526609999999999E-3</v>
      </c>
      <c r="BV2" s="61">
        <v>4.5074169999999997E-2</v>
      </c>
      <c r="BW2" s="61">
        <v>0.92139990000000005</v>
      </c>
      <c r="BX2" s="61">
        <v>1.3495969999999999</v>
      </c>
      <c r="BY2" s="61">
        <v>9.8070376000000001E-2</v>
      </c>
      <c r="BZ2" s="61">
        <v>5.1325299999999997E-4</v>
      </c>
      <c r="CA2" s="61">
        <v>0.73440963000000004</v>
      </c>
      <c r="CB2" s="61">
        <v>1.8539645E-2</v>
      </c>
      <c r="CC2" s="61">
        <v>0.14079008000000001</v>
      </c>
      <c r="CD2" s="61">
        <v>1.1555678</v>
      </c>
      <c r="CE2" s="61">
        <v>6.9577360000000005E-2</v>
      </c>
      <c r="CF2" s="61">
        <v>0.40504489999999999</v>
      </c>
      <c r="CG2" s="164">
        <v>2.4750000000000001E-7</v>
      </c>
      <c r="CH2" s="61">
        <v>5.6749260000000003E-2</v>
      </c>
      <c r="CI2" s="61">
        <v>3.0700669E-2</v>
      </c>
      <c r="CJ2" s="61">
        <v>2.4534441999999999</v>
      </c>
      <c r="CK2" s="61">
        <v>1.4708471000000001E-2</v>
      </c>
      <c r="CL2" s="61">
        <v>0.31426132000000001</v>
      </c>
      <c r="CM2" s="61">
        <v>3.4922004000000002</v>
      </c>
      <c r="CN2" s="61">
        <v>3305.2559999999999</v>
      </c>
      <c r="CO2" s="61">
        <v>5728.6570000000002</v>
      </c>
      <c r="CP2" s="61">
        <v>2563.2631999999999</v>
      </c>
      <c r="CQ2" s="61">
        <v>1093.0322000000001</v>
      </c>
      <c r="CR2" s="61">
        <v>559.55470000000003</v>
      </c>
      <c r="CS2" s="61">
        <v>818.98360000000002</v>
      </c>
      <c r="CT2" s="61">
        <v>3271.2673</v>
      </c>
      <c r="CU2" s="61">
        <v>1739.8024</v>
      </c>
      <c r="CV2" s="61">
        <v>2708.6383999999998</v>
      </c>
      <c r="CW2" s="61">
        <v>1875.0369000000001</v>
      </c>
      <c r="CX2" s="61">
        <v>633.82732999999996</v>
      </c>
      <c r="CY2" s="61">
        <v>4435.2065000000002</v>
      </c>
      <c r="CZ2" s="61">
        <v>1885.1370999999999</v>
      </c>
      <c r="DA2" s="61">
        <v>4718.7049999999999</v>
      </c>
      <c r="DB2" s="61">
        <v>4852.74</v>
      </c>
      <c r="DC2" s="61">
        <v>6370.5320000000002</v>
      </c>
      <c r="DD2" s="61">
        <v>10398.279</v>
      </c>
      <c r="DE2" s="61">
        <v>1849.3839</v>
      </c>
      <c r="DF2" s="61">
        <v>5992.5259999999998</v>
      </c>
      <c r="DG2" s="61">
        <v>2384.1965</v>
      </c>
      <c r="DH2" s="61">
        <v>56.403799999999997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36.775463000000002</v>
      </c>
      <c r="B6">
        <f>BB2</f>
        <v>11.264158</v>
      </c>
      <c r="C6">
        <f>BC2</f>
        <v>11.674694000000001</v>
      </c>
      <c r="D6">
        <f>BD2</f>
        <v>13.823154000000001</v>
      </c>
    </row>
    <row r="7" spans="1:113" x14ac:dyDescent="0.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5" sqref="D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22027</v>
      </c>
      <c r="C2" s="56">
        <f ca="1">YEAR(TODAY())-YEAR(B2)+IF(TODAY()&gt;=DATE(YEAR(TODAY()),MONTH(B2),DAY(B2)),0,-1)</f>
        <v>60</v>
      </c>
      <c r="E2" s="52">
        <v>173.3</v>
      </c>
      <c r="F2" s="53" t="s">
        <v>39</v>
      </c>
      <c r="G2" s="52">
        <v>95.4</v>
      </c>
      <c r="H2" s="51" t="s">
        <v>41</v>
      </c>
      <c r="I2" s="77">
        <f>ROUND(G3/E3^2,1)</f>
        <v>31.8</v>
      </c>
    </row>
    <row r="3" spans="1:9" x14ac:dyDescent="0.3">
      <c r="E3" s="51">
        <f>E2/100</f>
        <v>1.7330000000000001</v>
      </c>
      <c r="F3" s="51" t="s">
        <v>40</v>
      </c>
      <c r="G3" s="51">
        <f>G2</f>
        <v>95.4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임광택, ID : H2500012)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11월 24일 16:42:21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E50" sqref="E5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44082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60</v>
      </c>
      <c r="G12" s="99"/>
      <c r="H12" s="99"/>
      <c r="I12" s="99"/>
      <c r="K12" s="128">
        <f>'개인정보 및 신체계측 입력'!E2</f>
        <v>173.3</v>
      </c>
      <c r="L12" s="129"/>
      <c r="M12" s="122">
        <f>'개인정보 및 신체계측 입력'!G2</f>
        <v>95.4</v>
      </c>
      <c r="N12" s="123"/>
      <c r="O12" s="118" t="s">
        <v>271</v>
      </c>
      <c r="P12" s="112"/>
      <c r="Q12" s="95">
        <f>'개인정보 및 신체계측 입력'!I2</f>
        <v>31.8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임광택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80.099999999999994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7.2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12.7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34" t="s">
        <v>191</v>
      </c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6"/>
    </row>
    <row r="53" spans="1:20" ht="18" customHeight="1" thickBot="1" x14ac:dyDescent="0.35">
      <c r="B53" s="137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9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84" t="s">
        <v>164</v>
      </c>
      <c r="D68" s="84"/>
      <c r="E68" s="84"/>
      <c r="F68" s="84"/>
      <c r="G68" s="84"/>
      <c r="H68" s="85" t="s">
        <v>170</v>
      </c>
      <c r="I68" s="85"/>
      <c r="J68" s="85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0.8</v>
      </c>
      <c r="N68" s="36" t="s">
        <v>53</v>
      </c>
      <c r="O68" s="86">
        <f>ROUND('그룹 전체 사용자의 일일 입력'!D6/MAX('그룹 전체 사용자의 일일 입력'!$B$6,'그룹 전체 사용자의 일일 입력'!$C$6,'그룹 전체 사용자의 일일 입력'!$D$6),1)</f>
        <v>1</v>
      </c>
      <c r="P68" s="86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7" t="s">
        <v>165</v>
      </c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84" t="s">
        <v>51</v>
      </c>
      <c r="D71" s="84"/>
      <c r="E71" s="84"/>
      <c r="F71" s="84"/>
      <c r="G71" s="84"/>
      <c r="H71" s="38"/>
      <c r="I71" s="85" t="s">
        <v>52</v>
      </c>
      <c r="J71" s="85"/>
      <c r="K71" s="36">
        <f>ROUND('DRIs DATA'!L8,1)</f>
        <v>6.5</v>
      </c>
      <c r="L71" s="36" t="s">
        <v>53</v>
      </c>
      <c r="M71" s="36">
        <f>ROUND('DRIs DATA'!K8,1)</f>
        <v>4.8</v>
      </c>
      <c r="N71" s="88" t="s">
        <v>54</v>
      </c>
      <c r="O71" s="88"/>
      <c r="P71" s="88"/>
      <c r="Q71" s="88"/>
      <c r="R71" s="39"/>
      <c r="S71" s="35"/>
      <c r="T71" s="6"/>
    </row>
    <row r="72" spans="2:21" ht="18" customHeight="1" x14ac:dyDescent="0.3">
      <c r="B72" s="6"/>
      <c r="C72" s="110" t="s">
        <v>181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6"/>
      <c r="U72" s="13"/>
    </row>
    <row r="73" spans="2:21" ht="18" customHeight="1" thickBot="1" x14ac:dyDescent="0.35">
      <c r="B73" s="6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34" t="s">
        <v>192</v>
      </c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6"/>
    </row>
    <row r="77" spans="2:21" ht="18" customHeight="1" thickBot="1" x14ac:dyDescent="0.35">
      <c r="B77" s="137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9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101" t="s">
        <v>168</v>
      </c>
      <c r="C79" s="101"/>
      <c r="D79" s="101"/>
      <c r="E79" s="101"/>
      <c r="F79" s="21"/>
      <c r="G79" s="21"/>
      <c r="H79" s="21"/>
      <c r="L79" s="101" t="s">
        <v>172</v>
      </c>
      <c r="M79" s="101"/>
      <c r="N79" s="101"/>
      <c r="O79" s="101"/>
      <c r="P79" s="101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02" t="s">
        <v>268</v>
      </c>
      <c r="C92" s="103"/>
      <c r="D92" s="103"/>
      <c r="E92" s="103"/>
      <c r="F92" s="103"/>
      <c r="G92" s="103"/>
      <c r="H92" s="103"/>
      <c r="I92" s="103"/>
      <c r="J92" s="104"/>
      <c r="L92" s="102" t="s">
        <v>175</v>
      </c>
      <c r="M92" s="103"/>
      <c r="N92" s="103"/>
      <c r="O92" s="103"/>
      <c r="P92" s="103"/>
      <c r="Q92" s="103"/>
      <c r="R92" s="103"/>
      <c r="S92" s="103"/>
      <c r="T92" s="104"/>
    </row>
    <row r="93" spans="1:21" ht="18" customHeight="1" x14ac:dyDescent="0.3">
      <c r="B93" s="163" t="s">
        <v>171</v>
      </c>
      <c r="C93" s="161"/>
      <c r="D93" s="161"/>
      <c r="E93" s="161"/>
      <c r="F93" s="159">
        <f>ROUND('DRIs DATA'!F16/'DRIs DATA'!C16*100,2)</f>
        <v>65.849999999999994</v>
      </c>
      <c r="G93" s="159"/>
      <c r="H93" s="161" t="s">
        <v>167</v>
      </c>
      <c r="I93" s="161"/>
      <c r="J93" s="162"/>
      <c r="L93" s="163" t="s">
        <v>171</v>
      </c>
      <c r="M93" s="161"/>
      <c r="N93" s="161"/>
      <c r="O93" s="161"/>
      <c r="P93" s="161"/>
      <c r="Q93" s="23">
        <f>ROUND('DRIs DATA'!M16/'DRIs DATA'!K16*100,2)</f>
        <v>161.66999999999999</v>
      </c>
      <c r="R93" s="161" t="s">
        <v>167</v>
      </c>
      <c r="S93" s="161"/>
      <c r="T93" s="162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7" t="s">
        <v>180</v>
      </c>
      <c r="C95" s="148"/>
      <c r="D95" s="148"/>
      <c r="E95" s="148"/>
      <c r="F95" s="148"/>
      <c r="G95" s="148"/>
      <c r="H95" s="148"/>
      <c r="I95" s="148"/>
      <c r="J95" s="149"/>
      <c r="L95" s="153" t="s">
        <v>173</v>
      </c>
      <c r="M95" s="154"/>
      <c r="N95" s="154"/>
      <c r="O95" s="154"/>
      <c r="P95" s="154"/>
      <c r="Q95" s="154"/>
      <c r="R95" s="154"/>
      <c r="S95" s="154"/>
      <c r="T95" s="155"/>
    </row>
    <row r="96" spans="1:21" ht="18" customHeight="1" x14ac:dyDescent="0.3">
      <c r="B96" s="147"/>
      <c r="C96" s="148"/>
      <c r="D96" s="148"/>
      <c r="E96" s="148"/>
      <c r="F96" s="148"/>
      <c r="G96" s="148"/>
      <c r="H96" s="148"/>
      <c r="I96" s="148"/>
      <c r="J96" s="149"/>
      <c r="L96" s="153"/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  <c r="U99" s="17"/>
    </row>
    <row r="100" spans="2:21" ht="18" customHeight="1" thickBot="1" x14ac:dyDescent="0.35">
      <c r="B100" s="150"/>
      <c r="C100" s="151"/>
      <c r="D100" s="151"/>
      <c r="E100" s="151"/>
      <c r="F100" s="151"/>
      <c r="G100" s="151"/>
      <c r="H100" s="151"/>
      <c r="I100" s="151"/>
      <c r="J100" s="152"/>
      <c r="L100" s="156"/>
      <c r="M100" s="157"/>
      <c r="N100" s="157"/>
      <c r="O100" s="157"/>
      <c r="P100" s="157"/>
      <c r="Q100" s="157"/>
      <c r="R100" s="157"/>
      <c r="S100" s="157"/>
      <c r="T100" s="158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34" t="s">
        <v>193</v>
      </c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6"/>
    </row>
    <row r="104" spans="2:21" ht="18" customHeight="1" thickBot="1" x14ac:dyDescent="0.35">
      <c r="B104" s="137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9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101" t="s">
        <v>169</v>
      </c>
      <c r="C106" s="101"/>
      <c r="D106" s="101"/>
      <c r="E106" s="101"/>
      <c r="F106" s="6"/>
      <c r="G106" s="6"/>
      <c r="H106" s="6"/>
      <c r="I106" s="6"/>
      <c r="L106" s="101" t="s">
        <v>270</v>
      </c>
      <c r="M106" s="101"/>
      <c r="N106" s="101"/>
      <c r="O106" s="101"/>
      <c r="P106" s="101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5" t="s">
        <v>264</v>
      </c>
      <c r="C119" s="116"/>
      <c r="D119" s="116"/>
      <c r="E119" s="116"/>
      <c r="F119" s="116"/>
      <c r="G119" s="116"/>
      <c r="H119" s="116"/>
      <c r="I119" s="116"/>
      <c r="J119" s="117"/>
      <c r="L119" s="115" t="s">
        <v>265</v>
      </c>
      <c r="M119" s="116"/>
      <c r="N119" s="116"/>
      <c r="O119" s="116"/>
      <c r="P119" s="116"/>
      <c r="Q119" s="116"/>
      <c r="R119" s="116"/>
      <c r="S119" s="116"/>
      <c r="T119" s="117"/>
    </row>
    <row r="120" spans="2:20" ht="18" customHeight="1" x14ac:dyDescent="0.3">
      <c r="B120" s="43" t="s">
        <v>171</v>
      </c>
      <c r="C120" s="16"/>
      <c r="D120" s="16"/>
      <c r="E120" s="15"/>
      <c r="F120" s="159">
        <f>ROUND('DRIs DATA'!F26/'DRIs DATA'!C26*100,2)</f>
        <v>102.9</v>
      </c>
      <c r="G120" s="159"/>
      <c r="H120" s="161" t="s">
        <v>166</v>
      </c>
      <c r="I120" s="161"/>
      <c r="J120" s="162"/>
      <c r="L120" s="42" t="s">
        <v>171</v>
      </c>
      <c r="M120" s="20"/>
      <c r="N120" s="20"/>
      <c r="O120" s="23"/>
      <c r="P120" s="6"/>
      <c r="Q120" s="58">
        <f>ROUND('DRIs DATA'!AH26/'DRIs DATA'!AE26*100,2)</f>
        <v>146.66999999999999</v>
      </c>
      <c r="R120" s="161" t="s">
        <v>166</v>
      </c>
      <c r="S120" s="161"/>
      <c r="T120" s="162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40" t="s">
        <v>174</v>
      </c>
      <c r="C122" s="141"/>
      <c r="D122" s="141"/>
      <c r="E122" s="141"/>
      <c r="F122" s="141"/>
      <c r="G122" s="141"/>
      <c r="H122" s="141"/>
      <c r="I122" s="141"/>
      <c r="J122" s="142"/>
      <c r="L122" s="140" t="s">
        <v>269</v>
      </c>
      <c r="M122" s="141"/>
      <c r="N122" s="141"/>
      <c r="O122" s="141"/>
      <c r="P122" s="141"/>
      <c r="Q122" s="141"/>
      <c r="R122" s="141"/>
      <c r="S122" s="141"/>
      <c r="T122" s="142"/>
    </row>
    <row r="123" spans="2:20" ht="18" customHeight="1" x14ac:dyDescent="0.3">
      <c r="B123" s="140"/>
      <c r="C123" s="141"/>
      <c r="D123" s="141"/>
      <c r="E123" s="141"/>
      <c r="F123" s="141"/>
      <c r="G123" s="141"/>
      <c r="H123" s="141"/>
      <c r="I123" s="141"/>
      <c r="J123" s="142"/>
      <c r="L123" s="140"/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7.25" thickBot="1" x14ac:dyDescent="0.35">
      <c r="B127" s="143"/>
      <c r="C127" s="144"/>
      <c r="D127" s="144"/>
      <c r="E127" s="144"/>
      <c r="F127" s="144"/>
      <c r="G127" s="144"/>
      <c r="H127" s="144"/>
      <c r="I127" s="144"/>
      <c r="J127" s="145"/>
      <c r="L127" s="143"/>
      <c r="M127" s="144"/>
      <c r="N127" s="144"/>
      <c r="O127" s="144"/>
      <c r="P127" s="144"/>
      <c r="Q127" s="144"/>
      <c r="R127" s="144"/>
      <c r="S127" s="144"/>
      <c r="T127" s="145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34" t="s">
        <v>262</v>
      </c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6"/>
      <c r="N129" s="57"/>
      <c r="O129" s="134" t="s">
        <v>263</v>
      </c>
      <c r="P129" s="135"/>
      <c r="Q129" s="135"/>
      <c r="R129" s="135"/>
      <c r="S129" s="135"/>
      <c r="T129" s="136"/>
    </row>
    <row r="130" spans="2:21" ht="18" customHeight="1" thickBot="1" x14ac:dyDescent="0.35">
      <c r="B130" s="137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9"/>
      <c r="N130" s="57"/>
      <c r="O130" s="137"/>
      <c r="P130" s="138"/>
      <c r="Q130" s="138"/>
      <c r="R130" s="138"/>
      <c r="S130" s="138"/>
      <c r="T130" s="139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34" t="s">
        <v>194</v>
      </c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6"/>
    </row>
    <row r="155" spans="2:21" ht="18" customHeight="1" thickBot="1" x14ac:dyDescent="0.35">
      <c r="B155" s="137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9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101" t="s">
        <v>177</v>
      </c>
      <c r="C157" s="101"/>
      <c r="D157" s="101"/>
      <c r="E157" s="6"/>
      <c r="F157" s="6"/>
      <c r="G157" s="6"/>
      <c r="H157" s="6"/>
      <c r="I157" s="6"/>
      <c r="L157" s="101" t="s">
        <v>178</v>
      </c>
      <c r="M157" s="101"/>
      <c r="N157" s="101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5" t="s">
        <v>266</v>
      </c>
      <c r="C170" s="116"/>
      <c r="D170" s="116"/>
      <c r="E170" s="116"/>
      <c r="F170" s="116"/>
      <c r="G170" s="116"/>
      <c r="H170" s="116"/>
      <c r="I170" s="116"/>
      <c r="J170" s="117"/>
      <c r="L170" s="115" t="s">
        <v>176</v>
      </c>
      <c r="M170" s="116"/>
      <c r="N170" s="116"/>
      <c r="O170" s="116"/>
      <c r="P170" s="116"/>
      <c r="Q170" s="116"/>
      <c r="R170" s="116"/>
      <c r="S170" s="117"/>
    </row>
    <row r="171" spans="2:19" ht="18" customHeight="1" x14ac:dyDescent="0.3">
      <c r="B171" s="42" t="s">
        <v>171</v>
      </c>
      <c r="C171" s="20"/>
      <c r="D171" s="20"/>
      <c r="E171" s="6"/>
      <c r="F171" s="159">
        <f>ROUND('DRIs DATA'!F36/'DRIs DATA'!C36*100,2)</f>
        <v>72.38</v>
      </c>
      <c r="G171" s="159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364.13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40" t="s">
        <v>185</v>
      </c>
      <c r="C173" s="141"/>
      <c r="D173" s="141"/>
      <c r="E173" s="141"/>
      <c r="F173" s="141"/>
      <c r="G173" s="141"/>
      <c r="H173" s="141"/>
      <c r="I173" s="141"/>
      <c r="J173" s="142"/>
      <c r="L173" s="140" t="s">
        <v>187</v>
      </c>
      <c r="M173" s="141"/>
      <c r="N173" s="141"/>
      <c r="O173" s="141"/>
      <c r="P173" s="141"/>
      <c r="Q173" s="141"/>
      <c r="R173" s="141"/>
      <c r="S173" s="142"/>
    </row>
    <row r="174" spans="2:19" ht="18" customHeight="1" x14ac:dyDescent="0.3">
      <c r="B174" s="140"/>
      <c r="C174" s="141"/>
      <c r="D174" s="141"/>
      <c r="E174" s="141"/>
      <c r="F174" s="141"/>
      <c r="G174" s="141"/>
      <c r="H174" s="141"/>
      <c r="I174" s="141"/>
      <c r="J174" s="142"/>
      <c r="L174" s="140"/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thickBot="1" x14ac:dyDescent="0.35">
      <c r="B179" s="143"/>
      <c r="C179" s="144"/>
      <c r="D179" s="144"/>
      <c r="E179" s="144"/>
      <c r="F179" s="144"/>
      <c r="G179" s="144"/>
      <c r="H179" s="144"/>
      <c r="I179" s="144"/>
      <c r="J179" s="145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thickBot="1" x14ac:dyDescent="0.35">
      <c r="L181" s="143"/>
      <c r="M181" s="144"/>
      <c r="N181" s="144"/>
      <c r="O181" s="144"/>
      <c r="P181" s="144"/>
      <c r="Q181" s="144"/>
      <c r="R181" s="144"/>
      <c r="S181" s="145"/>
    </row>
    <row r="182" spans="2:19" ht="18" customHeight="1" x14ac:dyDescent="0.3">
      <c r="B182" s="101" t="s">
        <v>179</v>
      </c>
      <c r="C182" s="101"/>
      <c r="D182" s="101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5" t="s">
        <v>267</v>
      </c>
      <c r="C195" s="116"/>
      <c r="D195" s="116"/>
      <c r="E195" s="116"/>
      <c r="F195" s="116"/>
      <c r="G195" s="116"/>
      <c r="H195" s="116"/>
      <c r="I195" s="116"/>
      <c r="J195" s="117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9">
        <f>ROUND('DRIs DATA'!F46/'DRIs DATA'!C46*100,2)</f>
        <v>171</v>
      </c>
      <c r="G196" s="159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40" t="s">
        <v>186</v>
      </c>
      <c r="C198" s="141"/>
      <c r="D198" s="141"/>
      <c r="E198" s="141"/>
      <c r="F198" s="141"/>
      <c r="G198" s="141"/>
      <c r="H198" s="141"/>
      <c r="I198" s="141"/>
      <c r="J198" s="142"/>
      <c r="S198" s="6"/>
    </row>
    <row r="199" spans="2:20" ht="18" customHeight="1" x14ac:dyDescent="0.3">
      <c r="B199" s="140"/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thickBot="1" x14ac:dyDescent="0.35">
      <c r="B203" s="143"/>
      <c r="C203" s="144"/>
      <c r="D203" s="144"/>
      <c r="E203" s="144"/>
      <c r="F203" s="144"/>
      <c r="G203" s="144"/>
      <c r="H203" s="144"/>
      <c r="I203" s="144"/>
      <c r="J203" s="145"/>
      <c r="S203" s="6"/>
    </row>
    <row r="204" spans="2:20" ht="18" customHeight="1" thickBot="1" x14ac:dyDescent="0.35">
      <c r="K204" s="10"/>
    </row>
    <row r="205" spans="2:20" ht="18" customHeight="1" x14ac:dyDescent="0.3">
      <c r="B205" s="134" t="s">
        <v>195</v>
      </c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6"/>
    </row>
    <row r="206" spans="2:20" ht="18" customHeight="1" thickBot="1" x14ac:dyDescent="0.35">
      <c r="B206" s="137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9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60" t="s">
        <v>188</v>
      </c>
      <c r="C208" s="160"/>
      <c r="D208" s="160"/>
      <c r="E208" s="160"/>
      <c r="F208" s="160"/>
      <c r="G208" s="160"/>
      <c r="H208" s="16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6" t="s">
        <v>190</v>
      </c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2020-11-26T01:15:12Z</dcterms:modified>
</cp:coreProperties>
</file>