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 생성중\"/>
    </mc:Choice>
  </mc:AlternateContent>
  <bookViews>
    <workbookView xWindow="0" yWindow="0" windowWidth="28800" windowHeight="1206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<sst xmlns="http://schemas.openxmlformats.org/spreadsheetml/2006/main" count="692" uniqueCount="361">
  <si>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</si>
  <si>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</si>
  <si>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</si>
  <si>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</si>
  <si>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</si>
  <si>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</si>
  <si>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</si>
  <si>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</si>
  <si>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</si>
  <si>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</si>
  <si>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</si>
  <si>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</si>
  <si>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</si>
  <si>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</si>
  <si>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</si>
  <si>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</si>
  <si>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</si>
  <si>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</si>
  <si>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</si>
  <si>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</si>
  <si>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</si>
  <si>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</si>
  <si>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</si>
  <si>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</si>
  <si>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</si>
  <si>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</si>
  <si>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</si>
  <si>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</si>
  <si>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</si>
  <si>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</si>
  <si>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</si>
  <si>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</si>
  <si>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</si>
  <si>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</si>
  <si>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</si>
  <si>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</si>
  <si>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</si>
  <si>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</si>
  <si>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</si>
  <si>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</si>
  <si>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</si>
  <si>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</si>
  <si>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</si>
  <si>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</si>
  <si>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</si>
  <si>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</si>
  <si>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</si>
  <si>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</si>
  <si>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</si>
  <si>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</si>
  <si>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</si>
  <si>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</si>
  <si>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</si>
  <si>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</si>
  <si>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</si>
  <si>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</si>
  <si>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</si>
  <si>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</si>
  <si>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</si>
  <si>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</si>
  <si>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</si>
  <si>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</si>
  <si>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</si>
  <si>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</si>
  <si>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</si>
  <si>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</si>
  <si>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</si>
  <si>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</si>
  <si>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</si>
  <si>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</si>
  <si>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</si>
  <si>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</si>
  <si>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</si>
  <si>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</si>
  <si>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</si>
  <si>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</si>
  <si>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</si>
  <si>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</si>
  <si>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</si>
  <si>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</si>
  <si>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</si>
  <si>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</si>
  <si>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</si>
  <si>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</si>
  <si>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</si>
  <si>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</si>
  <si>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</si>
  <si>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</si>
  <si>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</si>
  <si>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</si>
  <si>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</si>
  <si>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</si>
  <si>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</si>
  <si>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</si>
  <si>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</si>
  <si>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</si>
  <si>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</si>
  <si>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</si>
  <si>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</si>
  <si>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</si>
  <si>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</si>
  <si>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</si>
  <si>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</si>
  <si>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</si>
  <si>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</si>
  <si>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</si>
  <si>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</si>
  <si>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</si>
  <si>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</si>
  <si>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</si>
  <si>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</si>
  <si>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</si>
  <si>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</si>
  <si>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</si>
  <si>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</si>
  <si>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</si>
  <si>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</si>
  <si>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</si>
  <si>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</si>
  <si>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</si>
  <si>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</si>
  <si>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</si>
  <si>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</si>
  <si>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</si>
  <si>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</si>
  <si>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</si>
  <si>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</si>
  <si>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</si>
  <si>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</si>
  <si>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</si>
  <si>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</si>
  <si>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</si>
  <si>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</si>
  <si>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</si>
  <si>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</si>
  <si>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</si>
  <si>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</si>
  <si>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</si>
  <si>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</si>
  <si>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</si>
  <si>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</si>
  <si>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</si>
  <si>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</si>
  <si>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</si>
  <si>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</si>
  <si>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</si>
  <si>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</si>
  <si>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</si>
  <si>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</si>
  <si>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</si>
  <si>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</si>
  <si>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</si>
  <si>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</si>
  <si>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</si>
  <si>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</si>
  <si>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</si>
  <si>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</si>
  <si>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</si>
  <si>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</si>
  <si>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</si>
  <si>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</si>
  <si>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</si>
  <si>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</si>
  <si>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</si>
  <si>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</si>
  <si>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</si>
  <si>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</si>
  <si>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</si>
  <si>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</si>
  <si>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</si>
  <si>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</si>
  <si>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</si>
  <si>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</si>
  <si>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</si>
  <si>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</si>
  <si>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</si>
  <si>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</si>
  <si>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</si>
  <si>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</si>
  <si>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</si>
  <si>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</si>
  <si>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</si>
  <si>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</si>
  <si>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</si>
  <si>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</si>
  <si>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</si>
  <si>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</si>
  <si>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</si>
  <si>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</si>
  <si>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</si>
  <si>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</si>
  <si>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</si>
  <si>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</si>
  <si>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</si>
  <si>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</si>
  <si>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</si>
  <si>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</si>
  <si>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</si>
  <si>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</si>
  <si>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</si>
  <si>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</si>
  <si>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</si>
  <si>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</si>
  <si>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</si>
  <si>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</si>
  <si>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</si>
  <si>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</si>
  <si>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</si>
  <si>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</si>
  <si>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</si>
  <si>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</si>
  <si>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</si>
  <si>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</si>
  <si>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</si>
  <si>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</si>
  <si>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</si>
  <si>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</si>
  <si>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</si>
  <si>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</si>
  <si>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</si>
  <si>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</si>
  <si>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</si>
  <si>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</si>
  <si>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</si>
  <si>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</si>
  <si>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</si>
  <si>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</si>
  <si>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</si>
  <si>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</si>
  <si>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</si>
  <si>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</si>
  <si>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</si>
  <si>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</si>
  <si>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</si>
  <si>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</si>
  <si>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</si>
  <si>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</si>
  <si>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</si>
  <si>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</si>
  <si>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</si>
  <si>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</si>
  <si>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</si>
  <si>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</si>
  <si>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</si>
  <si>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</si>
  <si>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</si>
  <si>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</si>
  <si>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</si>
  <si>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</si>
  <si>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</si>
  <si>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</si>
  <si>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</si>
  <si>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</si>
  <si>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</si>
  <si>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</si>
  <si>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</si>
  <si>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</si>
  <si>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</si>
  <si>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</si>
  <si>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</si>
  <si>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</si>
  <si>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</si>
  <si>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</si>
  <si>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</si>
  <si>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</si>
  <si>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</si>
  <si>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</si>
  <si>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</si>
  <si>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</si>
  <si>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</si>
  <si>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</si>
  <si>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</si>
  <si>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</si>
  <si>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</si>
  <si>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</si>
  <si>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</si>
  <si>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</si>
  <si>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</si>
  <si>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</si>
  <si>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</si>
  <si>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</si>
  <si>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</si>
  <si>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</si>
  <si>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비타민B6</t>
    <phoneticPr fontId="1" type="noConversion"/>
  </si>
  <si>
    <t>엽산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</si>
  <si>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</si>
  <si>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</si>
  <si>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충분섭취량</t>
    <phoneticPr fontId="1" type="noConversion"/>
  </si>
  <si>
    <t>엽산(μg DFE/일)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</si>
  <si>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</si>
  <si>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</si>
  <si>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</si>
  <si>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</si>
  <si>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김세본, ID : H2500016)</t>
  </si>
  <si>
    <t>출력시각</t>
    <phoneticPr fontId="1" type="noConversion"/>
  </si>
  <si>
    <t>2020년 10월 23일 14:38:34</t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</si>
  <si>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</si>
  <si>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</si>
  <si>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</si>
  <si>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</si>
  <si>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</si>
  <si>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</si>
  <si>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</si>
  <si>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</si>
  <si>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</si>
  <si>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</si>
  <si>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</si>
  <si>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</si>
  <si>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</si>
  <si>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</si>
  <si>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</si>
  <si>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</si>
  <si>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</si>
  <si>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</si>
  <si>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</si>
  <si>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</si>
  <si>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</si>
  <si>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</si>
  <si>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</si>
  <si>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</si>
  <si>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</si>
  <si>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</si>
  <si>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</si>
  <si>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</si>
  <si>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</si>
  <si>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</si>
  <si>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</si>
  <si>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</si>
  <si>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</si>
  <si>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</si>
  <si>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</si>
  <si>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</si>
  <si>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</si>
  <si>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</si>
  <si>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</si>
  <si>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</si>
  <si>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</si>
  <si>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</si>
  <si>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</si>
  <si>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</si>
  <si>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</si>
  <si>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</si>
  <si>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</si>
  <si>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</si>
  <si>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</si>
  <si>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</si>
  <si>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</si>
  <si>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</si>
  <si>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</si>
  <si>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</si>
  <si>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</si>
  <si>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</si>
  <si>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</si>
  <si>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</si>
  <si>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</si>
  <si>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</si>
  <si>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섭취량</t>
    <phoneticPr fontId="1" type="noConversion"/>
  </si>
  <si>
    <t>구리(ug/일)</t>
    <phoneticPr fontId="1" type="noConversion"/>
  </si>
  <si>
    <t>크롬(ug/일)</t>
    <phoneticPr fontId="1" type="noConversion"/>
  </si>
  <si>
    <t>H2500016</t>
  </si>
  <si>
    <t>김세본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</si>
</sst>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90.706565999999995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9591016"/>
        <c:axId val="349588272"/>
      </c:barChart>
      <c:catAx>
        <c:axId val="34959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588272"/>
        <c:crosses val="autoZero"/>
        <c:auto val="1"/>
        <c:lblAlgn val="ctr"/>
        <c:lblOffset val="100"/>
        <c:noMultiLvlLbl val="0"/>
      </c:catAx>
      <c:valAx>
        <c:axId val="34958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959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2.3925173000000002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131744"/>
        <c:axId val="424754952"/>
      </c:barChart>
      <c:catAx>
        <c:axId val="42413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754952"/>
        <c:crosses val="autoZero"/>
        <c:auto val="1"/>
        <c:lblAlgn val="ctr"/>
        <c:lblOffset val="100"/>
        <c:noMultiLvlLbl val="0"/>
      </c:catAx>
      <c:valAx>
        <c:axId val="42475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1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2.3946116000000002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757696"/>
        <c:axId val="424755344"/>
      </c:barChart>
      <c:catAx>
        <c:axId val="42475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755344"/>
        <c:crosses val="autoZero"/>
        <c:auto val="1"/>
        <c:lblAlgn val="ctr"/>
        <c:lblOffset val="100"/>
        <c:noMultiLvlLbl val="0"/>
      </c:catAx>
      <c:valAx>
        <c:axId val="42475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7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1443.2537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754168"/>
        <c:axId val="424753776"/>
      </c:barChart>
      <c:catAx>
        <c:axId val="42475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753776"/>
        <c:crosses val="autoZero"/>
        <c:auto val="1"/>
        <c:lblAlgn val="ctr"/>
        <c:lblOffset val="100"/>
        <c:noMultiLvlLbl val="0"/>
      </c:catAx>
      <c:valAx>
        <c:axId val="42475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75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3253.1212999999998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754560"/>
        <c:axId val="424755736"/>
      </c:barChart>
      <c:catAx>
        <c:axId val="42475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755736"/>
        <c:crosses val="autoZero"/>
        <c:auto val="1"/>
        <c:lblAlgn val="ctr"/>
        <c:lblOffset val="100"/>
        <c:noMultiLvlLbl val="0"/>
      </c:catAx>
      <c:valAx>
        <c:axId val="424755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7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76.760170000000002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756128"/>
        <c:axId val="424756520"/>
      </c:barChart>
      <c:catAx>
        <c:axId val="4247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756520"/>
        <c:crosses val="autoZero"/>
        <c:auto val="1"/>
        <c:lblAlgn val="ctr"/>
        <c:lblOffset val="100"/>
        <c:noMultiLvlLbl val="0"/>
      </c:catAx>
      <c:valAx>
        <c:axId val="42475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7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125.33996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757304"/>
        <c:axId val="424758480"/>
      </c:barChart>
      <c:catAx>
        <c:axId val="42475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758480"/>
        <c:crosses val="autoZero"/>
        <c:auto val="1"/>
        <c:lblAlgn val="ctr"/>
        <c:lblOffset val="100"/>
        <c:noMultiLvlLbl val="0"/>
      </c:catAx>
      <c:valAx>
        <c:axId val="42475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75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14.435988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751424"/>
        <c:axId val="424751816"/>
      </c:barChart>
      <c:catAx>
        <c:axId val="4247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751816"/>
        <c:crosses val="autoZero"/>
        <c:auto val="1"/>
        <c:lblAlgn val="ctr"/>
        <c:lblOffset val="100"/>
        <c:noMultiLvlLbl val="0"/>
      </c:catAx>
      <c:valAx>
        <c:axId val="424751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7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642.27340000000004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87584"/>
        <c:axId val="425386408"/>
      </c:barChart>
      <c:catAx>
        <c:axId val="42538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386408"/>
        <c:crosses val="autoZero"/>
        <c:auto val="1"/>
        <c:lblAlgn val="ctr"/>
        <c:lblOffset val="100"/>
        <c:noMultiLvlLbl val="0"/>
      </c:catAx>
      <c:valAx>
        <c:axId val="4253864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1.2873414E-2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87976"/>
        <c:axId val="425389544"/>
      </c:barChart>
      <c:catAx>
        <c:axId val="42538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389544"/>
        <c:crosses val="autoZero"/>
        <c:auto val="1"/>
        <c:lblAlgn val="ctr"/>
        <c:lblOffset val="100"/>
        <c:noMultiLvlLbl val="0"/>
      </c:catAx>
      <c:valAx>
        <c:axId val="42538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8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4.2974949999999996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84448"/>
        <c:axId val="425386016"/>
      </c:barChart>
      <c:catAx>
        <c:axId val="42538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386016"/>
        <c:crosses val="autoZero"/>
        <c:auto val="1"/>
        <c:lblAlgn val="ctr"/>
        <c:lblOffset val="100"/>
        <c:noMultiLvlLbl val="0"/>
      </c:catAx>
      <c:valAx>
        <c:axId val="425386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8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23.933789999999998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9589056"/>
        <c:axId val="349590232"/>
      </c:barChart>
      <c:catAx>
        <c:axId val="34958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590232"/>
        <c:crosses val="autoZero"/>
        <c:auto val="1"/>
        <c:lblAlgn val="ctr"/>
        <c:lblOffset val="100"/>
        <c:noMultiLvlLbl val="0"/>
      </c:catAx>
      <c:valAx>
        <c:axId val="349590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95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122.31791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85232"/>
        <c:axId val="425386800"/>
      </c:barChart>
      <c:catAx>
        <c:axId val="42538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386800"/>
        <c:crosses val="autoZero"/>
        <c:auto val="1"/>
        <c:lblAlgn val="ctr"/>
        <c:lblOffset val="100"/>
        <c:noMultiLvlLbl val="0"/>
      </c:catAx>
      <c:valAx>
        <c:axId val="42538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8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121.63761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83272"/>
        <c:axId val="425387192"/>
      </c:barChart>
      <c:catAx>
        <c:axId val="42538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387192"/>
        <c:crosses val="autoZero"/>
        <c:auto val="1"/>
        <c:lblAlgn val="ctr"/>
        <c:lblOffset val="100"/>
        <c:noMultiLvlLbl val="0"/>
      </c:catAx>
      <c:valAx>
        <c:axId val="425387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8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6.2270000000000003</c:v>
                </c:pt>
                <c:pt idx="1">
                  <c:v>16.370999999999999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389152"/>
        <c:axId val="425382096"/>
      </c:barChart>
      <c:catAx>
        <c:axId val="42538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382096"/>
        <c:crosses val="autoZero"/>
        <c:auto val="1"/>
        <c:lblAlgn val="ctr"/>
        <c:lblOffset val="100"/>
        <c:noMultiLvlLbl val="0"/>
      </c:catAx>
      <c:valAx>
        <c:axId val="42538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8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15.614276</c:v>
                </c:pt>
                <c:pt idx="1">
                  <c:v>19.806742</c:v>
                </c:pt>
                <c:pt idx="2">
                  <c:v>19.500643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475.35489999999999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83664"/>
        <c:axId val="426323680"/>
      </c:barChart>
      <c:catAx>
        <c:axId val="42538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323680"/>
        <c:crosses val="autoZero"/>
        <c:auto val="1"/>
        <c:lblAlgn val="ctr"/>
        <c:lblOffset val="100"/>
        <c:noMultiLvlLbl val="0"/>
      </c:catAx>
      <c:valAx>
        <c:axId val="42632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8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21.890944000000001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324856"/>
        <c:axId val="426324464"/>
      </c:barChart>
      <c:catAx>
        <c:axId val="42632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324464"/>
        <c:crosses val="autoZero"/>
        <c:auto val="1"/>
        <c:lblAlgn val="ctr"/>
        <c:lblOffset val="100"/>
        <c:noMultiLvlLbl val="0"/>
      </c:catAx>
      <c:valAx>
        <c:axId val="42632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32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74.180999999999997</c:v>
                </c:pt>
                <c:pt idx="1">
                  <c:v>9.16</c:v>
                </c:pt>
                <c:pt idx="2">
                  <c:v>16.658999999999999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6328776"/>
        <c:axId val="426328384"/>
      </c:barChart>
      <c:catAx>
        <c:axId val="4263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328384"/>
        <c:crosses val="autoZero"/>
        <c:auto val="1"/>
        <c:lblAlgn val="ctr"/>
        <c:lblOffset val="100"/>
        <c:noMultiLvlLbl val="0"/>
      </c:catAx>
      <c:valAx>
        <c:axId val="42632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3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2468.1655000000001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326816"/>
        <c:axId val="426329952"/>
      </c:barChart>
      <c:catAx>
        <c:axId val="42632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329952"/>
        <c:crosses val="autoZero"/>
        <c:auto val="1"/>
        <c:lblAlgn val="ctr"/>
        <c:lblOffset val="100"/>
        <c:noMultiLvlLbl val="0"/>
      </c:catAx>
      <c:valAx>
        <c:axId val="426329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32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107.48821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324072"/>
        <c:axId val="426327600"/>
      </c:barChart>
      <c:catAx>
        <c:axId val="42632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327600"/>
        <c:crosses val="autoZero"/>
        <c:auto val="1"/>
        <c:lblAlgn val="ctr"/>
        <c:lblOffset val="100"/>
        <c:noMultiLvlLbl val="0"/>
      </c:catAx>
      <c:valAx>
        <c:axId val="42632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32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432.31475999999998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329560"/>
        <c:axId val="426330344"/>
      </c:barChart>
      <c:catAx>
        <c:axId val="42632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330344"/>
        <c:crosses val="autoZero"/>
        <c:auto val="1"/>
        <c:lblAlgn val="ctr"/>
        <c:lblOffset val="100"/>
        <c:noMultiLvlLbl val="0"/>
      </c:catAx>
      <c:valAx>
        <c:axId val="42633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32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5.5487450000000003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9587488"/>
        <c:axId val="349587880"/>
      </c:barChart>
      <c:catAx>
        <c:axId val="34958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587880"/>
        <c:crosses val="autoZero"/>
        <c:auto val="1"/>
        <c:lblAlgn val="ctr"/>
        <c:lblOffset val="100"/>
        <c:noMultiLvlLbl val="0"/>
      </c:catAx>
      <c:valAx>
        <c:axId val="34958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95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5443.8050000000003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327992"/>
        <c:axId val="426329168"/>
      </c:barChart>
      <c:catAx>
        <c:axId val="42632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329168"/>
        <c:crosses val="autoZero"/>
        <c:auto val="1"/>
        <c:lblAlgn val="ctr"/>
        <c:lblOffset val="100"/>
        <c:noMultiLvlLbl val="0"/>
      </c:catAx>
      <c:valAx>
        <c:axId val="42632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32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16.645479999999999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578520"/>
        <c:axId val="426584008"/>
      </c:barChart>
      <c:catAx>
        <c:axId val="42657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584008"/>
        <c:crosses val="autoZero"/>
        <c:auto val="1"/>
        <c:lblAlgn val="ctr"/>
        <c:lblOffset val="100"/>
        <c:noMultiLvlLbl val="0"/>
      </c:catAx>
      <c:valAx>
        <c:axId val="42658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57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2.7926440000000001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583616"/>
        <c:axId val="426579304"/>
      </c:barChart>
      <c:catAx>
        <c:axId val="4265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579304"/>
        <c:crosses val="autoZero"/>
        <c:auto val="1"/>
        <c:lblAlgn val="ctr"/>
        <c:lblOffset val="100"/>
        <c:noMultiLvlLbl val="0"/>
      </c:catAx>
      <c:valAx>
        <c:axId val="42657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5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192.8115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132136"/>
        <c:axId val="424132528"/>
      </c:barChart>
      <c:catAx>
        <c:axId val="42413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132528"/>
        <c:crosses val="autoZero"/>
        <c:auto val="1"/>
        <c:lblAlgn val="ctr"/>
        <c:lblOffset val="100"/>
        <c:noMultiLvlLbl val="0"/>
      </c:catAx>
      <c:valAx>
        <c:axId val="42413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13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1.4578812000000001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134880"/>
        <c:axId val="424136056"/>
      </c:barChart>
      <c:catAx>
        <c:axId val="42413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136056"/>
        <c:crosses val="autoZero"/>
        <c:auto val="1"/>
        <c:lblAlgn val="ctr"/>
        <c:lblOffset val="100"/>
        <c:noMultiLvlLbl val="0"/>
      </c:catAx>
      <c:valAx>
        <c:axId val="424136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13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19.394207000000002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132920"/>
        <c:axId val="424135272"/>
      </c:barChart>
      <c:catAx>
        <c:axId val="42413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135272"/>
        <c:crosses val="autoZero"/>
        <c:auto val="1"/>
        <c:lblAlgn val="ctr"/>
        <c:lblOffset val="100"/>
        <c:noMultiLvlLbl val="0"/>
      </c:catAx>
      <c:valAx>
        <c:axId val="42413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13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2.7926440000000001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136448"/>
        <c:axId val="424130568"/>
      </c:barChart>
      <c:catAx>
        <c:axId val="42413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130568"/>
        <c:crosses val="autoZero"/>
        <c:auto val="1"/>
        <c:lblAlgn val="ctr"/>
        <c:lblOffset val="100"/>
        <c:noMultiLvlLbl val="0"/>
      </c:catAx>
      <c:valAx>
        <c:axId val="42413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1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530.30849999999998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134488"/>
        <c:axId val="424133704"/>
      </c:barChart>
      <c:catAx>
        <c:axId val="42413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133704"/>
        <c:crosses val="autoZero"/>
        <c:auto val="1"/>
        <c:lblAlgn val="ctr"/>
        <c:lblOffset val="100"/>
        <c:noMultiLvlLbl val="0"/>
      </c:catAx>
      <c:valAx>
        <c:axId val="42413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13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11.453225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130176"/>
        <c:axId val="424130960"/>
      </c:barChart>
      <c:catAx>
        <c:axId val="42413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130960"/>
        <c:crosses val="autoZero"/>
        <c:auto val="1"/>
        <c:lblAlgn val="ctr"/>
        <c:lblOffset val="100"/>
        <c:noMultiLvlLbl val="0"/>
      </c:catAx>
      <c:valAx>
        <c:axId val="42413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1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김세본, ID : H2500016)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10월 23일 14:38:34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2468.1655000000001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90.706565999999995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23.933789999999998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74.180999999999997</v>
      </c>
      <c r="G8" s="59">
        <f>'DRIs DATA 입력'!G8</f>
        <v>9.16</v>
      </c>
      <c r="H8" s="59">
        <f>'DRIs DATA 입력'!H8</f>
        <v>16.658999999999999</v>
      </c>
      <c r="I8" s="46"/>
      <c r="J8" s="59" t="s">
        <v>216</v>
      </c>
      <c r="K8" s="59">
        <f>'DRIs DATA 입력'!K8</f>
        <v>6.2270000000000003</v>
      </c>
      <c r="L8" s="59">
        <f>'DRIs DATA 입력'!L8</f>
        <v>16.370999999999999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475.35489999999999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21.890944000000001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5.5487450000000003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192.8115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107.48821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1.9373623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1.4578812000000001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19.394207000000002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2.7926440000000001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530.30849999999998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11.453225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2.3925173000000002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2.3946116000000002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432.31475999999998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1443.2537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5443.8050000000003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3253.1212999999998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76.760170000000002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125.33996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16.645479999999999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14.435988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642.27340000000004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1.2873414E-2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4.2974949999999996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122.31791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121.63761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1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292</v>
      </c>
      <c r="B1" s="61" t="s">
        <v>293</v>
      </c>
      <c r="G1" s="62" t="s">
        <v>294</v>
      </c>
      <c r="H1" s="61" t="s">
        <v>295</v>
      </c>
    </row>
    <row r="3" spans="1:27" x14ac:dyDescent="0.3">
      <c r="A3" s="71" t="s">
        <v>296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297</v>
      </c>
      <c r="B4" s="69"/>
      <c r="C4" s="69"/>
      <c r="E4" s="66" t="s">
        <v>275</v>
      </c>
      <c r="F4" s="67"/>
      <c r="G4" s="67"/>
      <c r="H4" s="68"/>
      <c r="J4" s="66" t="s">
        <v>276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298</v>
      </c>
      <c r="V4" s="69"/>
      <c r="W4" s="69"/>
      <c r="X4" s="69"/>
      <c r="Y4" s="69"/>
      <c r="Z4" s="69"/>
    </row>
    <row r="5" spans="1:27" x14ac:dyDescent="0.3">
      <c r="A5" s="65"/>
      <c r="B5" s="65" t="s">
        <v>277</v>
      </c>
      <c r="C5" s="65" t="s">
        <v>299</v>
      </c>
      <c r="E5" s="65"/>
      <c r="F5" s="65" t="s">
        <v>300</v>
      </c>
      <c r="G5" s="65" t="s">
        <v>301</v>
      </c>
      <c r="H5" s="65" t="s">
        <v>302</v>
      </c>
      <c r="J5" s="65"/>
      <c r="K5" s="65" t="s">
        <v>303</v>
      </c>
      <c r="L5" s="65" t="s">
        <v>304</v>
      </c>
      <c r="N5" s="65"/>
      <c r="O5" s="65" t="s">
        <v>305</v>
      </c>
      <c r="P5" s="65" t="s">
        <v>306</v>
      </c>
      <c r="Q5" s="65" t="s">
        <v>307</v>
      </c>
      <c r="R5" s="65" t="s">
        <v>308</v>
      </c>
      <c r="S5" s="65" t="s">
        <v>299</v>
      </c>
      <c r="U5" s="65"/>
      <c r="V5" s="65" t="s">
        <v>309</v>
      </c>
      <c r="W5" s="65" t="s">
        <v>280</v>
      </c>
      <c r="X5" s="65" t="s">
        <v>287</v>
      </c>
      <c r="Y5" s="65" t="s">
        <v>281</v>
      </c>
      <c r="Z5" s="65" t="s">
        <v>310</v>
      </c>
    </row>
    <row r="6" spans="1:27" x14ac:dyDescent="0.3">
      <c r="A6" s="65" t="s">
        <v>297</v>
      </c>
      <c r="B6" s="65">
        <v>2200</v>
      </c>
      <c r="C6" s="65">
        <v>2468.1655000000001</v>
      </c>
      <c r="E6" s="65" t="s">
        <v>311</v>
      </c>
      <c r="F6" s="65">
        <v>55</v>
      </c>
      <c r="G6" s="65">
        <v>15</v>
      </c>
      <c r="H6" s="65">
        <v>7</v>
      </c>
      <c r="J6" s="65" t="s">
        <v>311</v>
      </c>
      <c r="K6" s="65">
        <v>0.1</v>
      </c>
      <c r="L6" s="65">
        <v>4</v>
      </c>
      <c r="N6" s="65" t="s">
        <v>312</v>
      </c>
      <c r="O6" s="65">
        <v>50</v>
      </c>
      <c r="P6" s="65">
        <v>60</v>
      </c>
      <c r="Q6" s="65">
        <v>0</v>
      </c>
      <c r="R6" s="65">
        <v>0</v>
      </c>
      <c r="S6" s="65">
        <v>90.706565999999995</v>
      </c>
      <c r="U6" s="65" t="s">
        <v>313</v>
      </c>
      <c r="V6" s="65">
        <v>0</v>
      </c>
      <c r="W6" s="65">
        <v>0</v>
      </c>
      <c r="X6" s="65">
        <v>25</v>
      </c>
      <c r="Y6" s="65">
        <v>0</v>
      </c>
      <c r="Z6" s="65">
        <v>23.933789999999998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314</v>
      </c>
      <c r="K7" s="65">
        <v>1</v>
      </c>
      <c r="L7" s="65">
        <v>10</v>
      </c>
    </row>
    <row r="8" spans="1:27" x14ac:dyDescent="0.3">
      <c r="E8" s="65" t="s">
        <v>315</v>
      </c>
      <c r="F8" s="65">
        <v>74.180999999999997</v>
      </c>
      <c r="G8" s="65">
        <v>9.16</v>
      </c>
      <c r="H8" s="65">
        <v>16.658999999999999</v>
      </c>
      <c r="J8" s="65" t="s">
        <v>315</v>
      </c>
      <c r="K8" s="65">
        <v>6.2270000000000003</v>
      </c>
      <c r="L8" s="65">
        <v>16.370999999999999</v>
      </c>
    </row>
    <row r="13" spans="1:27" x14ac:dyDescent="0.3">
      <c r="A13" s="70" t="s">
        <v>316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309</v>
      </c>
      <c r="C15" s="65" t="s">
        <v>321</v>
      </c>
      <c r="D15" s="65" t="s">
        <v>322</v>
      </c>
      <c r="E15" s="65" t="s">
        <v>281</v>
      </c>
      <c r="F15" s="65" t="s">
        <v>310</v>
      </c>
      <c r="H15" s="65"/>
      <c r="I15" s="65" t="s">
        <v>309</v>
      </c>
      <c r="J15" s="65" t="s">
        <v>321</v>
      </c>
      <c r="K15" s="65" t="s">
        <v>287</v>
      </c>
      <c r="L15" s="65" t="s">
        <v>323</v>
      </c>
      <c r="M15" s="65" t="s">
        <v>310</v>
      </c>
      <c r="O15" s="65"/>
      <c r="P15" s="65" t="s">
        <v>309</v>
      </c>
      <c r="Q15" s="65" t="s">
        <v>321</v>
      </c>
      <c r="R15" s="65" t="s">
        <v>322</v>
      </c>
      <c r="S15" s="65" t="s">
        <v>281</v>
      </c>
      <c r="T15" s="65" t="s">
        <v>310</v>
      </c>
      <c r="V15" s="65"/>
      <c r="W15" s="65" t="s">
        <v>309</v>
      </c>
      <c r="X15" s="65" t="s">
        <v>324</v>
      </c>
      <c r="Y15" s="65" t="s">
        <v>322</v>
      </c>
      <c r="Z15" s="65" t="s">
        <v>281</v>
      </c>
      <c r="AA15" s="65" t="s">
        <v>310</v>
      </c>
    </row>
    <row r="16" spans="1:27" x14ac:dyDescent="0.3">
      <c r="A16" s="65" t="s">
        <v>325</v>
      </c>
      <c r="B16" s="65">
        <v>530</v>
      </c>
      <c r="C16" s="65">
        <v>750</v>
      </c>
      <c r="D16" s="65">
        <v>0</v>
      </c>
      <c r="E16" s="65">
        <v>3000</v>
      </c>
      <c r="F16" s="65">
        <v>475.35489999999999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21.890944000000001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5.5487450000000003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192.8115</v>
      </c>
    </row>
    <row r="23" spans="1:62" x14ac:dyDescent="0.3">
      <c r="A23" s="70" t="s">
        <v>326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327</v>
      </c>
      <c r="B24" s="69"/>
      <c r="C24" s="69"/>
      <c r="D24" s="69"/>
      <c r="E24" s="69"/>
      <c r="F24" s="69"/>
      <c r="H24" s="69" t="s">
        <v>328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330</v>
      </c>
      <c r="W24" s="69"/>
      <c r="X24" s="69"/>
      <c r="Y24" s="69"/>
      <c r="Z24" s="69"/>
      <c r="AA24" s="69"/>
      <c r="AC24" s="69" t="s">
        <v>283</v>
      </c>
      <c r="AD24" s="69"/>
      <c r="AE24" s="69"/>
      <c r="AF24" s="69"/>
      <c r="AG24" s="69"/>
      <c r="AH24" s="69"/>
      <c r="AJ24" s="69" t="s">
        <v>284</v>
      </c>
      <c r="AK24" s="69"/>
      <c r="AL24" s="69"/>
      <c r="AM24" s="69"/>
      <c r="AN24" s="69"/>
      <c r="AO24" s="69"/>
      <c r="AQ24" s="69" t="s">
        <v>331</v>
      </c>
      <c r="AR24" s="69"/>
      <c r="AS24" s="69"/>
      <c r="AT24" s="69"/>
      <c r="AU24" s="69"/>
      <c r="AV24" s="69"/>
      <c r="AX24" s="69" t="s">
        <v>332</v>
      </c>
      <c r="AY24" s="69"/>
      <c r="AZ24" s="69"/>
      <c r="BA24" s="69"/>
      <c r="BB24" s="69"/>
      <c r="BC24" s="69"/>
      <c r="BE24" s="69" t="s">
        <v>333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334</v>
      </c>
      <c r="C25" s="65" t="s">
        <v>335</v>
      </c>
      <c r="D25" s="65" t="s">
        <v>287</v>
      </c>
      <c r="E25" s="65" t="s">
        <v>323</v>
      </c>
      <c r="F25" s="65" t="s">
        <v>278</v>
      </c>
      <c r="H25" s="65"/>
      <c r="I25" s="65" t="s">
        <v>334</v>
      </c>
      <c r="J25" s="65" t="s">
        <v>335</v>
      </c>
      <c r="K25" s="65" t="s">
        <v>336</v>
      </c>
      <c r="L25" s="65" t="s">
        <v>281</v>
      </c>
      <c r="M25" s="65" t="s">
        <v>337</v>
      </c>
      <c r="O25" s="65"/>
      <c r="P25" s="65" t="s">
        <v>309</v>
      </c>
      <c r="Q25" s="65" t="s">
        <v>324</v>
      </c>
      <c r="R25" s="65" t="s">
        <v>336</v>
      </c>
      <c r="S25" s="65" t="s">
        <v>281</v>
      </c>
      <c r="T25" s="65" t="s">
        <v>310</v>
      </c>
      <c r="V25" s="65"/>
      <c r="W25" s="65" t="s">
        <v>309</v>
      </c>
      <c r="X25" s="65" t="s">
        <v>324</v>
      </c>
      <c r="Y25" s="65" t="s">
        <v>287</v>
      </c>
      <c r="Z25" s="65" t="s">
        <v>338</v>
      </c>
      <c r="AA25" s="65" t="s">
        <v>278</v>
      </c>
      <c r="AC25" s="65"/>
      <c r="AD25" s="65" t="s">
        <v>279</v>
      </c>
      <c r="AE25" s="65" t="s">
        <v>280</v>
      </c>
      <c r="AF25" s="65" t="s">
        <v>322</v>
      </c>
      <c r="AG25" s="65" t="s">
        <v>323</v>
      </c>
      <c r="AH25" s="65" t="s">
        <v>337</v>
      </c>
      <c r="AJ25" s="65"/>
      <c r="AK25" s="65" t="s">
        <v>279</v>
      </c>
      <c r="AL25" s="65" t="s">
        <v>324</v>
      </c>
      <c r="AM25" s="65" t="s">
        <v>336</v>
      </c>
      <c r="AN25" s="65" t="s">
        <v>338</v>
      </c>
      <c r="AO25" s="65" t="s">
        <v>310</v>
      </c>
      <c r="AQ25" s="65"/>
      <c r="AR25" s="65" t="s">
        <v>309</v>
      </c>
      <c r="AS25" s="65" t="s">
        <v>335</v>
      </c>
      <c r="AT25" s="65" t="s">
        <v>336</v>
      </c>
      <c r="AU25" s="65" t="s">
        <v>323</v>
      </c>
      <c r="AV25" s="65" t="s">
        <v>310</v>
      </c>
      <c r="AX25" s="65"/>
      <c r="AY25" s="65" t="s">
        <v>309</v>
      </c>
      <c r="AZ25" s="65" t="s">
        <v>280</v>
      </c>
      <c r="BA25" s="65" t="s">
        <v>339</v>
      </c>
      <c r="BB25" s="65" t="s">
        <v>281</v>
      </c>
      <c r="BC25" s="65" t="s">
        <v>337</v>
      </c>
      <c r="BE25" s="65"/>
      <c r="BF25" s="65" t="s">
        <v>340</v>
      </c>
      <c r="BG25" s="65" t="s">
        <v>324</v>
      </c>
      <c r="BH25" s="65" t="s">
        <v>322</v>
      </c>
      <c r="BI25" s="65" t="s">
        <v>338</v>
      </c>
      <c r="BJ25" s="65" t="s">
        <v>310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107.48821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1.9373623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1.4578812000000001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19.394207000000002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2.7926440000000001</v>
      </c>
      <c r="AJ26" s="65" t="s">
        <v>288</v>
      </c>
      <c r="AK26" s="65">
        <v>320</v>
      </c>
      <c r="AL26" s="65">
        <v>400</v>
      </c>
      <c r="AM26" s="65">
        <v>0</v>
      </c>
      <c r="AN26" s="65">
        <v>1000</v>
      </c>
      <c r="AO26" s="65">
        <v>530.30849999999998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11.453225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2.3925173000000002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2.3946116000000002</v>
      </c>
    </row>
    <row r="33" spans="1:68" x14ac:dyDescent="0.3">
      <c r="A33" s="70" t="s">
        <v>341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342</v>
      </c>
      <c r="I34" s="69"/>
      <c r="J34" s="69"/>
      <c r="K34" s="69"/>
      <c r="L34" s="69"/>
      <c r="M34" s="69"/>
      <c r="O34" s="69" t="s">
        <v>343</v>
      </c>
      <c r="P34" s="69"/>
      <c r="Q34" s="69"/>
      <c r="R34" s="69"/>
      <c r="S34" s="69"/>
      <c r="T34" s="69"/>
      <c r="V34" s="69" t="s">
        <v>344</v>
      </c>
      <c r="W34" s="69"/>
      <c r="X34" s="69"/>
      <c r="Y34" s="69"/>
      <c r="Z34" s="69"/>
      <c r="AA34" s="69"/>
      <c r="AC34" s="69" t="s">
        <v>345</v>
      </c>
      <c r="AD34" s="69"/>
      <c r="AE34" s="69"/>
      <c r="AF34" s="69"/>
      <c r="AG34" s="69"/>
      <c r="AH34" s="69"/>
      <c r="AJ34" s="69" t="s">
        <v>346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334</v>
      </c>
      <c r="C35" s="65" t="s">
        <v>280</v>
      </c>
      <c r="D35" s="65" t="s">
        <v>336</v>
      </c>
      <c r="E35" s="65" t="s">
        <v>281</v>
      </c>
      <c r="F35" s="65" t="s">
        <v>337</v>
      </c>
      <c r="H35" s="65"/>
      <c r="I35" s="65" t="s">
        <v>309</v>
      </c>
      <c r="J35" s="65" t="s">
        <v>280</v>
      </c>
      <c r="K35" s="65" t="s">
        <v>336</v>
      </c>
      <c r="L35" s="65" t="s">
        <v>347</v>
      </c>
      <c r="M35" s="65" t="s">
        <v>278</v>
      </c>
      <c r="O35" s="65"/>
      <c r="P35" s="65" t="s">
        <v>334</v>
      </c>
      <c r="Q35" s="65" t="s">
        <v>324</v>
      </c>
      <c r="R35" s="65" t="s">
        <v>339</v>
      </c>
      <c r="S35" s="65" t="s">
        <v>338</v>
      </c>
      <c r="T35" s="65" t="s">
        <v>337</v>
      </c>
      <c r="V35" s="65"/>
      <c r="W35" s="65" t="s">
        <v>334</v>
      </c>
      <c r="X35" s="65" t="s">
        <v>280</v>
      </c>
      <c r="Y35" s="65" t="s">
        <v>322</v>
      </c>
      <c r="Z35" s="65" t="s">
        <v>347</v>
      </c>
      <c r="AA35" s="65" t="s">
        <v>278</v>
      </c>
      <c r="AC35" s="65"/>
      <c r="AD35" s="65" t="s">
        <v>309</v>
      </c>
      <c r="AE35" s="65" t="s">
        <v>280</v>
      </c>
      <c r="AF35" s="65" t="s">
        <v>322</v>
      </c>
      <c r="AG35" s="65" t="s">
        <v>338</v>
      </c>
      <c r="AH35" s="65" t="s">
        <v>310</v>
      </c>
      <c r="AJ35" s="65"/>
      <c r="AK35" s="65" t="s">
        <v>309</v>
      </c>
      <c r="AL35" s="65" t="s">
        <v>280</v>
      </c>
      <c r="AM35" s="65" t="s">
        <v>322</v>
      </c>
      <c r="AN35" s="65" t="s">
        <v>338</v>
      </c>
      <c r="AO35" s="65" t="s">
        <v>278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432.31475999999998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1443.2537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5443.8050000000003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3253.1212999999998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76.760170000000002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125.33996</v>
      </c>
    </row>
    <row r="43" spans="1:68" x14ac:dyDescent="0.3">
      <c r="A43" s="70" t="s">
        <v>348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349</v>
      </c>
      <c r="B44" s="69"/>
      <c r="C44" s="69"/>
      <c r="D44" s="69"/>
      <c r="E44" s="69"/>
      <c r="F44" s="69"/>
      <c r="H44" s="69" t="s">
        <v>350</v>
      </c>
      <c r="I44" s="69"/>
      <c r="J44" s="69"/>
      <c r="K44" s="69"/>
      <c r="L44" s="69"/>
      <c r="M44" s="69"/>
      <c r="O44" s="69" t="s">
        <v>351</v>
      </c>
      <c r="P44" s="69"/>
      <c r="Q44" s="69"/>
      <c r="R44" s="69"/>
      <c r="S44" s="69"/>
      <c r="T44" s="69"/>
      <c r="V44" s="69" t="s">
        <v>352</v>
      </c>
      <c r="W44" s="69"/>
      <c r="X44" s="69"/>
      <c r="Y44" s="69"/>
      <c r="Z44" s="69"/>
      <c r="AA44" s="69"/>
      <c r="AC44" s="69" t="s">
        <v>289</v>
      </c>
      <c r="AD44" s="69"/>
      <c r="AE44" s="69"/>
      <c r="AF44" s="69"/>
      <c r="AG44" s="69"/>
      <c r="AH44" s="69"/>
      <c r="AJ44" s="69" t="s">
        <v>290</v>
      </c>
      <c r="AK44" s="69"/>
      <c r="AL44" s="69"/>
      <c r="AM44" s="69"/>
      <c r="AN44" s="69"/>
      <c r="AO44" s="69"/>
      <c r="AQ44" s="69" t="s">
        <v>353</v>
      </c>
      <c r="AR44" s="69"/>
      <c r="AS44" s="69"/>
      <c r="AT44" s="69"/>
      <c r="AU44" s="69"/>
      <c r="AV44" s="69"/>
      <c r="AX44" s="69" t="s">
        <v>354</v>
      </c>
      <c r="AY44" s="69"/>
      <c r="AZ44" s="69"/>
      <c r="BA44" s="69"/>
      <c r="BB44" s="69"/>
      <c r="BC44" s="69"/>
      <c r="BE44" s="69" t="s">
        <v>355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280</v>
      </c>
      <c r="D45" s="65" t="s">
        <v>336</v>
      </c>
      <c r="E45" s="65" t="s">
        <v>338</v>
      </c>
      <c r="F45" s="65" t="s">
        <v>356</v>
      </c>
      <c r="H45" s="65"/>
      <c r="I45" s="65" t="s">
        <v>309</v>
      </c>
      <c r="J45" s="65" t="s">
        <v>324</v>
      </c>
      <c r="K45" s="65" t="s">
        <v>339</v>
      </c>
      <c r="L45" s="65" t="s">
        <v>281</v>
      </c>
      <c r="M45" s="65" t="s">
        <v>310</v>
      </c>
      <c r="O45" s="65"/>
      <c r="P45" s="65" t="s">
        <v>340</v>
      </c>
      <c r="Q45" s="65" t="s">
        <v>321</v>
      </c>
      <c r="R45" s="65" t="s">
        <v>336</v>
      </c>
      <c r="S45" s="65" t="s">
        <v>338</v>
      </c>
      <c r="T45" s="65" t="s">
        <v>356</v>
      </c>
      <c r="V45" s="65"/>
      <c r="W45" s="65" t="s">
        <v>279</v>
      </c>
      <c r="X45" s="65" t="s">
        <v>321</v>
      </c>
      <c r="Y45" s="65" t="s">
        <v>322</v>
      </c>
      <c r="Z45" s="65" t="s">
        <v>281</v>
      </c>
      <c r="AA45" s="65" t="s">
        <v>337</v>
      </c>
      <c r="AC45" s="65"/>
      <c r="AD45" s="65" t="s">
        <v>340</v>
      </c>
      <c r="AE45" s="65" t="s">
        <v>280</v>
      </c>
      <c r="AF45" s="65" t="s">
        <v>339</v>
      </c>
      <c r="AG45" s="65" t="s">
        <v>347</v>
      </c>
      <c r="AH45" s="65" t="s">
        <v>356</v>
      </c>
      <c r="AJ45" s="65"/>
      <c r="AK45" s="65" t="s">
        <v>279</v>
      </c>
      <c r="AL45" s="65" t="s">
        <v>280</v>
      </c>
      <c r="AM45" s="65" t="s">
        <v>287</v>
      </c>
      <c r="AN45" s="65" t="s">
        <v>338</v>
      </c>
      <c r="AO45" s="65" t="s">
        <v>310</v>
      </c>
      <c r="AQ45" s="65"/>
      <c r="AR45" s="65" t="s">
        <v>334</v>
      </c>
      <c r="AS45" s="65" t="s">
        <v>280</v>
      </c>
      <c r="AT45" s="65" t="s">
        <v>322</v>
      </c>
      <c r="AU45" s="65" t="s">
        <v>281</v>
      </c>
      <c r="AV45" s="65" t="s">
        <v>278</v>
      </c>
      <c r="AX45" s="65"/>
      <c r="AY45" s="65" t="s">
        <v>334</v>
      </c>
      <c r="AZ45" s="65" t="s">
        <v>324</v>
      </c>
      <c r="BA45" s="65" t="s">
        <v>339</v>
      </c>
      <c r="BB45" s="65" t="s">
        <v>338</v>
      </c>
      <c r="BC45" s="65" t="s">
        <v>310</v>
      </c>
      <c r="BE45" s="65"/>
      <c r="BF45" s="65" t="s">
        <v>309</v>
      </c>
      <c r="BG45" s="65" t="s">
        <v>280</v>
      </c>
      <c r="BH45" s="65" t="s">
        <v>336</v>
      </c>
      <c r="BI45" s="65" t="s">
        <v>347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16.645479999999999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14.435988</v>
      </c>
      <c r="O46" s="65" t="s">
        <v>357</v>
      </c>
      <c r="P46" s="65">
        <v>600</v>
      </c>
      <c r="Q46" s="65">
        <v>800</v>
      </c>
      <c r="R46" s="65">
        <v>0</v>
      </c>
      <c r="S46" s="65">
        <v>10000</v>
      </c>
      <c r="T46" s="65">
        <v>642.27340000000004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1.2873414E-2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4.2974949999999996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122.31791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121.63761</v>
      </c>
      <c r="AX46" s="65" t="s">
        <v>291</v>
      </c>
      <c r="AY46" s="65"/>
      <c r="AZ46" s="65"/>
      <c r="BA46" s="65"/>
      <c r="BB46" s="65"/>
      <c r="BC46" s="65"/>
      <c r="BE46" s="65" t="s">
        <v>358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359</v>
      </c>
      <c r="B2" s="61" t="s">
        <v>360</v>
      </c>
      <c r="C2" s="61" t="s">
        <v>285</v>
      </c>
      <c r="D2" s="61">
        <v>58</v>
      </c>
      <c r="E2" s="61">
        <v>2468.1655000000001</v>
      </c>
      <c r="F2" s="61">
        <v>403.9074</v>
      </c>
      <c r="G2" s="61">
        <v>49.876579999999997</v>
      </c>
      <c r="H2" s="61">
        <v>24.775417000000001</v>
      </c>
      <c r="I2" s="61">
        <v>25.10116</v>
      </c>
      <c r="J2" s="61">
        <v>90.706565999999995</v>
      </c>
      <c r="K2" s="61">
        <v>44.878292000000002</v>
      </c>
      <c r="L2" s="61">
        <v>45.828274</v>
      </c>
      <c r="M2" s="61">
        <v>23.933789999999998</v>
      </c>
      <c r="N2" s="61">
        <v>2.5069802000000001</v>
      </c>
      <c r="O2" s="61">
        <v>13.065742</v>
      </c>
      <c r="P2" s="61">
        <v>848.22460000000001</v>
      </c>
      <c r="Q2" s="61">
        <v>24.67475</v>
      </c>
      <c r="R2" s="61">
        <v>475.35489999999999</v>
      </c>
      <c r="S2" s="61">
        <v>101.33909</v>
      </c>
      <c r="T2" s="61">
        <v>4488.1885000000002</v>
      </c>
      <c r="U2" s="61">
        <v>5.5487450000000003</v>
      </c>
      <c r="V2" s="61">
        <v>21.890944000000001</v>
      </c>
      <c r="W2" s="61">
        <v>192.8115</v>
      </c>
      <c r="X2" s="61">
        <v>107.48821</v>
      </c>
      <c r="Y2" s="61">
        <v>1.9373623</v>
      </c>
      <c r="Z2" s="61">
        <v>1.4578812000000001</v>
      </c>
      <c r="AA2" s="61">
        <v>19.394207000000002</v>
      </c>
      <c r="AB2" s="61">
        <v>2.7926440000000001</v>
      </c>
      <c r="AC2" s="61">
        <v>530.30849999999998</v>
      </c>
      <c r="AD2" s="61">
        <v>11.453225</v>
      </c>
      <c r="AE2" s="61">
        <v>2.3925173000000002</v>
      </c>
      <c r="AF2" s="61">
        <v>2.3946116000000002</v>
      </c>
      <c r="AG2" s="61">
        <v>432.31475999999998</v>
      </c>
      <c r="AH2" s="61">
        <v>248.00487000000001</v>
      </c>
      <c r="AI2" s="61">
        <v>184.30987999999999</v>
      </c>
      <c r="AJ2" s="61">
        <v>1443.2537</v>
      </c>
      <c r="AK2" s="61">
        <v>5443.8050000000003</v>
      </c>
      <c r="AL2" s="61">
        <v>76.760170000000002</v>
      </c>
      <c r="AM2" s="61">
        <v>3253.1212999999998</v>
      </c>
      <c r="AN2" s="61">
        <v>125.33996</v>
      </c>
      <c r="AO2" s="61">
        <v>16.645479999999999</v>
      </c>
      <c r="AP2" s="61">
        <v>11.023066</v>
      </c>
      <c r="AQ2" s="61">
        <v>5.6224145999999999</v>
      </c>
      <c r="AR2" s="61">
        <v>14.435988</v>
      </c>
      <c r="AS2" s="61">
        <v>642.27340000000004</v>
      </c>
      <c r="AT2" s="61">
        <v>1.2873414E-2</v>
      </c>
      <c r="AU2" s="61">
        <v>4.2974949999999996</v>
      </c>
      <c r="AV2" s="61">
        <v>122.31791</v>
      </c>
      <c r="AW2" s="61">
        <v>121.63761</v>
      </c>
      <c r="AX2" s="61">
        <v>8.0606510000000006E-2</v>
      </c>
      <c r="AY2" s="61">
        <v>1.7008835</v>
      </c>
      <c r="AZ2" s="61">
        <v>321.51299999999998</v>
      </c>
      <c r="BA2" s="61">
        <v>54.935189999999999</v>
      </c>
      <c r="BB2" s="61">
        <v>15.614276</v>
      </c>
      <c r="BC2" s="61">
        <v>19.806742</v>
      </c>
      <c r="BD2" s="61">
        <v>19.500643</v>
      </c>
      <c r="BE2" s="61">
        <v>1.5902419999999999</v>
      </c>
      <c r="BF2" s="61">
        <v>6.3459306</v>
      </c>
      <c r="BG2" s="61">
        <v>2.7754896000000001E-3</v>
      </c>
      <c r="BH2" s="61">
        <v>3.4861667E-3</v>
      </c>
      <c r="BI2" s="61">
        <v>3.7491813E-3</v>
      </c>
      <c r="BJ2" s="61">
        <v>4.617715E-2</v>
      </c>
      <c r="BK2" s="61">
        <v>2.1349920000000001E-4</v>
      </c>
      <c r="BL2" s="61">
        <v>0.23443109000000001</v>
      </c>
      <c r="BM2" s="61">
        <v>3.6632571</v>
      </c>
      <c r="BN2" s="61">
        <v>0.94734289999999999</v>
      </c>
      <c r="BO2" s="61">
        <v>57.732425999999997</v>
      </c>
      <c r="BP2" s="61">
        <v>9.742661</v>
      </c>
      <c r="BQ2" s="61">
        <v>15.999316</v>
      </c>
      <c r="BR2" s="61">
        <v>64.660039999999995</v>
      </c>
      <c r="BS2" s="61">
        <v>43.530106000000004</v>
      </c>
      <c r="BT2" s="61">
        <v>10.039130999999999</v>
      </c>
      <c r="BU2" s="61">
        <v>0.13068468999999999</v>
      </c>
      <c r="BV2" s="61">
        <v>0.12251081</v>
      </c>
      <c r="BW2" s="61">
        <v>0.6947314</v>
      </c>
      <c r="BX2" s="61">
        <v>1.8599859999999999</v>
      </c>
      <c r="BY2" s="61">
        <v>0.17274648000000001</v>
      </c>
      <c r="BZ2" s="61">
        <v>8.0528730000000001E-4</v>
      </c>
      <c r="CA2" s="61">
        <v>0.94815190000000005</v>
      </c>
      <c r="CB2" s="61">
        <v>5.4518749999999998E-2</v>
      </c>
      <c r="CC2" s="61">
        <v>0.23739329000000001</v>
      </c>
      <c r="CD2" s="61">
        <v>3.2213737999999998</v>
      </c>
      <c r="CE2" s="61">
        <v>7.9449829999999999E-2</v>
      </c>
      <c r="CF2" s="61">
        <v>0.74946939999999995</v>
      </c>
      <c r="CG2" s="61">
        <v>9.9000000000000005E-7</v>
      </c>
      <c r="CH2" s="61">
        <v>6.9974995999999998E-2</v>
      </c>
      <c r="CI2" s="61">
        <v>6.370761E-3</v>
      </c>
      <c r="CJ2" s="61">
        <v>6.7920046000000003</v>
      </c>
      <c r="CK2" s="61">
        <v>1.9683136E-2</v>
      </c>
      <c r="CL2" s="61">
        <v>1.2907872</v>
      </c>
      <c r="CM2" s="61">
        <v>3.4269769999999999</v>
      </c>
      <c r="CN2" s="61">
        <v>3505.6714000000002</v>
      </c>
      <c r="CO2" s="61">
        <v>6004.7837</v>
      </c>
      <c r="CP2" s="61">
        <v>3662.1770000000001</v>
      </c>
      <c r="CQ2" s="61">
        <v>1334.3434999999999</v>
      </c>
      <c r="CR2" s="61">
        <v>711.6454</v>
      </c>
      <c r="CS2" s="61">
        <v>662.01440000000002</v>
      </c>
      <c r="CT2" s="61">
        <v>3433.1532999999999</v>
      </c>
      <c r="CU2" s="61">
        <v>2039.3771999999999</v>
      </c>
      <c r="CV2" s="61">
        <v>2004.4367999999999</v>
      </c>
      <c r="CW2" s="61">
        <v>2322.2864</v>
      </c>
      <c r="CX2" s="61">
        <v>694.13070000000005</v>
      </c>
      <c r="CY2" s="61">
        <v>4454.5249999999996</v>
      </c>
      <c r="CZ2" s="61">
        <v>2053.4634000000001</v>
      </c>
      <c r="DA2" s="61">
        <v>5204.1890000000003</v>
      </c>
      <c r="DB2" s="61">
        <v>5040.6629999999996</v>
      </c>
      <c r="DC2" s="61">
        <v>7121.5820000000003</v>
      </c>
      <c r="DD2" s="61">
        <v>11659.790999999999</v>
      </c>
      <c r="DE2" s="61">
        <v>2617.3957999999998</v>
      </c>
      <c r="DF2" s="61">
        <v>5465.3209999999999</v>
      </c>
      <c r="DG2" s="61">
        <v>2695.8557000000001</v>
      </c>
      <c r="DH2" s="61">
        <v>152.76694000000001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54.935189999999999</v>
      </c>
      <c r="B6">
        <f>BB2</f>
        <v>15.614276</v>
      </c>
      <c r="C6">
        <f>BC2</f>
        <v>19.806742</v>
      </c>
      <c r="D6">
        <f>BD2</f>
        <v>19.500643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7" sqref="G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22677</v>
      </c>
      <c r="C2" s="56">
        <f ca="1">YEAR(TODAY())-YEAR(B2)+IF(TODAY()&gt;=DATE(YEAR(TODAY()),MONTH(B2),DAY(B2)),0,-1)</f>
        <v>58</v>
      </c>
      <c r="E2" s="52">
        <v>171.1</v>
      </c>
      <c r="F2" s="53" t="s">
        <v>39</v>
      </c>
      <c r="G2" s="52">
        <v>73.7</v>
      </c>
      <c r="H2" s="51" t="s">
        <v>41</v>
      </c>
      <c r="I2" s="72">
        <f>ROUND(G3/E3^2,1)</f>
        <v>25.2</v>
      </c>
    </row>
    <row r="3" spans="1:9" x14ac:dyDescent="0.3">
      <c r="E3" s="51">
        <f>E2/100</f>
        <v>1.7109999999999999</v>
      </c>
      <c r="F3" s="51" t="s">
        <v>40</v>
      </c>
      <c r="G3" s="51">
        <f>G2</f>
        <v>73.7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김세본, ID : H2500016)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10월 23일 14:38:34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36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286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44089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171.1</v>
      </c>
      <c r="L12" s="129"/>
      <c r="M12" s="122">
        <f>'개인정보 및 신체계측 입력'!G2</f>
        <v>73.7</v>
      </c>
      <c r="N12" s="123"/>
      <c r="O12" s="118" t="s">
        <v>271</v>
      </c>
      <c r="P12" s="112"/>
      <c r="Q12" s="115">
        <f>'개인정보 및 신체계측 입력'!I2</f>
        <v>25.2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김세본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74.180999999999997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9.16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16.658999999999999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16.399999999999999</v>
      </c>
      <c r="L71" s="36" t="s">
        <v>53</v>
      </c>
      <c r="M71" s="36">
        <f>ROUND('DRIs DATA'!K8,1)</f>
        <v>6.2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63.38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182.42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107.49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186.18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54.04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362.92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166.45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2020-10-23T06:12:00Z</dcterms:modified>
</cp:coreProperties>
</file>