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25_전이신장암_Kidney\결과지\"/>
    </mc:Choice>
  </mc:AlternateContent>
  <bookViews>
    <workbookView xWindow="0" yWindow="0" windowWidth="28800" windowHeight="12390" tabRatio="873" firstSheet="1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8" i="7"/>
  <c r="Q120" i="7" l="1"/>
  <c r="F120" i="7"/>
  <c r="K12" i="7" l="1"/>
  <c r="C2" i="4"/>
  <c r="F12" i="7" s="1"/>
  <c r="M12" i="7"/>
  <c r="F196" i="7" l="1"/>
  <c r="Q171" i="7"/>
  <c r="F171" i="7"/>
  <c r="Q93" i="7"/>
  <c r="F93" i="7"/>
  <c r="M71" i="7"/>
  <c r="K71" i="7"/>
  <c r="I41" i="7"/>
  <c r="I46" i="7"/>
  <c r="F14" i="7"/>
  <c r="L4" i="6"/>
  <c r="E2" i="6"/>
  <c r="B6" i="5" l="1"/>
  <c r="C6" i="5"/>
  <c r="D6" i="5"/>
  <c r="A6" i="5"/>
  <c r="O68" i="7" l="1"/>
  <c r="M68" i="7"/>
  <c r="K68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<sst xmlns="http://schemas.openxmlformats.org/spreadsheetml/2006/main" count="692" uniqueCount="341">
  <si>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</si>
  <si>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</si>
  <si>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</si>
  <si>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</si>
  <si>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</si>
  <si>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</si>
  <si>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</si>
  <si>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</si>
  <si>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</si>
  <si>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</si>
  <si>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</si>
  <si>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</si>
  <si>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</si>
  <si>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</si>
  <si>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</si>
  <si>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</si>
  <si>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</si>
  <si>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</si>
  <si>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</si>
  <si>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</si>
  <si>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</si>
  <si>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</si>
  <si>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</si>
  <si>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</si>
  <si>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</si>
  <si>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</si>
  <si>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</si>
  <si>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</si>
  <si>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</si>
  <si>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</si>
  <si>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</si>
  <si>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</si>
  <si>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</si>
  <si>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</si>
  <si>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</si>
  <si>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</si>
  <si>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</si>
  <si>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</si>
  <si>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</si>
  <si>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</si>
  <si>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</si>
  <si>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</si>
  <si>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</si>
  <si>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</si>
  <si>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</si>
  <si>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</si>
  <si>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</si>
  <si>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</si>
  <si>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</si>
  <si>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</si>
  <si>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</si>
  <si>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</si>
  <si>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</si>
  <si>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</si>
  <si>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</si>
  <si>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</si>
  <si>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</si>
  <si>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</si>
  <si>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</si>
  <si>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</si>
  <si>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</si>
  <si>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</si>
  <si>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</si>
  <si>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</si>
  <si>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</si>
  <si>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</si>
  <si>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</si>
  <si>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</si>
  <si>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</si>
  <si>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</si>
  <si>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</si>
  <si>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</si>
  <si>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</si>
  <si>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</si>
  <si>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</si>
  <si>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</si>
  <si>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</si>
  <si>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</si>
  <si>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</si>
  <si>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</si>
  <si>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</si>
  <si>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</si>
  <si>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</si>
  <si>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</si>
  <si>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</si>
  <si>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</si>
  <si>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</si>
  <si>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</si>
  <si>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</si>
  <si>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</si>
  <si>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</si>
  <si>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</si>
  <si>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</si>
  <si>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</si>
  <si>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</si>
  <si>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</si>
  <si>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</si>
  <si>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</si>
  <si>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</si>
  <si>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</si>
  <si>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</si>
  <si>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</si>
  <si>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</si>
  <si>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</si>
  <si>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</si>
  <si>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</si>
  <si>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</si>
  <si>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</si>
  <si>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</si>
  <si>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</si>
  <si>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</si>
  <si>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</si>
  <si>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</si>
  <si>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</si>
  <si>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</si>
  <si>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</si>
  <si>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</si>
  <si>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</si>
  <si>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</si>
  <si>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</si>
  <si>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</si>
  <si>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</si>
  <si>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</si>
  <si>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</si>
  <si>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</si>
  <si>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</si>
  <si>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</si>
  <si>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</si>
  <si>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</si>
  <si>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</si>
  <si>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</si>
  <si>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</si>
  <si>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</si>
  <si>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</si>
  <si>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</si>
  <si>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</si>
  <si>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</si>
  <si>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</si>
  <si>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</si>
  <si>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</si>
  <si>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</si>
  <si>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</si>
  <si>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</si>
  <si>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</si>
  <si>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</si>
  <si>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</si>
  <si>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</si>
  <si>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</si>
  <si>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</si>
  <si>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</si>
  <si>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</si>
  <si>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</si>
  <si>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</si>
  <si>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</si>
  <si>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</si>
  <si>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</si>
  <si>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</si>
  <si>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</si>
  <si>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</si>
  <si>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</si>
  <si>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</si>
  <si>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</si>
  <si>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</si>
  <si>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</si>
  <si>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</si>
  <si>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</si>
  <si>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</si>
  <si>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</si>
  <si>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</si>
  <si>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</si>
  <si>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</si>
  <si>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</si>
  <si>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</si>
  <si>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</si>
  <si>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</si>
  <si>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</si>
  <si>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</si>
  <si>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</si>
  <si>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</si>
  <si>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</si>
  <si>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</si>
  <si>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</si>
  <si>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</si>
  <si>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</si>
  <si>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</si>
  <si>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</si>
  <si>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</si>
  <si>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</si>
  <si>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</si>
  <si>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</si>
  <si>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</si>
  <si>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</si>
  <si>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</si>
  <si>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</si>
  <si>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</si>
  <si>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</si>
  <si>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Calibri"/>
        <family val="3"/>
        <charset val="129"/>
        <scheme val="minor"/>
      </rPr>
      <t>[식품섭취빈도조사]</t>
    </r>
    <r>
      <rPr>
        <b/>
        <sz val="30"/>
        <color rgb="FF16A8DC"/>
        <rFont val="Calibri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</si>
  <si>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</si>
  <si>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</si>
  <si>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</si>
  <si>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</si>
  <si>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</si>
  <si>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</si>
  <si>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</si>
  <si>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</si>
  <si>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</si>
  <si>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</si>
  <si>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</si>
  <si>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</si>
  <si>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</si>
  <si>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</si>
  <si>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</si>
  <si>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</si>
  <si>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</si>
  <si>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</si>
  <si>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</si>
  <si>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</si>
  <si>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</si>
  <si>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</si>
  <si>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</si>
  <si>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</si>
  <si>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</si>
  <si>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</si>
  <si>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</si>
  <si>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</si>
  <si>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</si>
  <si>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</si>
  <si>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</si>
  <si>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</si>
  <si>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</si>
  <si>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</si>
  <si>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</si>
  <si>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</si>
  <si>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</si>
  <si>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</si>
  <si>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</si>
  <si>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</si>
  <si>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</si>
  <si>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</si>
  <si>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</si>
  <si>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</si>
  <si>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</si>
  <si>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</si>
  <si>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</si>
  <si>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</si>
  <si>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</si>
  <si>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</si>
  <si>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</si>
  <si>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</si>
  <si>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</si>
  <si>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</si>
  <si>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</si>
  <si>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</si>
  <si>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</si>
  <si>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</si>
  <si>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</si>
  <si>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</si>
  <si>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</si>
  <si>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</si>
  <si>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</si>
  <si>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</si>
  <si>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</si>
  <si>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</si>
  <si>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</si>
  <si>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</si>
  <si>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</si>
  <si>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</si>
  <si>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</si>
  <si>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</si>
  <si>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</si>
  <si>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Calibri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</si>
  <si>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</si>
  <si>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</si>
  <si>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</si>
  <si>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</si>
  <si>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Calibri"/>
        <family val="3"/>
        <charset val="129"/>
        <scheme val="minor"/>
      </rPr>
      <t>(문의 031-920-2211)</t>
    </r>
    <phoneticPr fontId="1" type="noConversion"/>
  </si>
  <si>
    <t>정보</t>
    <phoneticPr fontId="1" type="noConversion"/>
  </si>
  <si>
    <t>(설문지 : FFQ 95문항 설문지, 사용자 : 이연희, ID : H2500020)</t>
  </si>
  <si>
    <t>출력시각</t>
    <phoneticPr fontId="1" type="noConversion"/>
  </si>
  <si>
    <t>2020년 11월 24일 16:25:08</t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</si>
  <si>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</si>
  <si>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</si>
  <si>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</si>
  <si>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</si>
  <si>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식이섬유</t>
    <phoneticPr fontId="1" type="noConversion"/>
  </si>
  <si>
    <t>필요추정량</t>
    <phoneticPr fontId="1" type="noConversion"/>
  </si>
  <si>
    <t>섭취량</t>
    <phoneticPr fontId="1" type="noConversion"/>
  </si>
  <si>
    <t>탄수화물</t>
    <phoneticPr fontId="1" type="noConversion"/>
  </si>
  <si>
    <t>지방</t>
    <phoneticPr fontId="1" type="noConversion"/>
  </si>
  <si>
    <t>n-3불포화</t>
    <phoneticPr fontId="1" type="noConversion"/>
  </si>
  <si>
    <t>n-6불포화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</si>
  <si>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</si>
  <si>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</si>
  <si>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</si>
  <si>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</si>
  <si>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섭취량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</si>
  <si>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</si>
  <si>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</si>
  <si>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</si>
  <si>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</si>
  <si>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</si>
  <si>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</si>
  <si>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</si>
  <si>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</si>
  <si>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</si>
  <si>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</si>
  <si>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</si>
  <si>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</si>
  <si>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</si>
  <si>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</si>
  <si>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</si>
  <si>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</si>
  <si>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</si>
  <si>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</si>
  <si>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</si>
  <si>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</si>
  <si>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</si>
  <si>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</si>
  <si>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엽산(μg DFE/일)</t>
    <phoneticPr fontId="1" type="noConversion"/>
  </si>
  <si>
    <t>다량 무기질</t>
    <phoneticPr fontId="1" type="noConversion"/>
  </si>
  <si>
    <t>칼슘</t>
    <phoneticPr fontId="1" type="noConversion"/>
  </si>
  <si>
    <t>인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</si>
  <si>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</si>
  <si>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</si>
  <si>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</si>
  <si>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</si>
  <si>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</si>
  <si>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</si>
  <si>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</si>
  <si>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</si>
  <si>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</si>
  <si>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</si>
  <si>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</si>
  <si>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</si>
  <si>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</si>
  <si>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</si>
  <si>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</si>
  <si>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</si>
  <si>
    <t>H2500020</t>
  </si>
  <si>
    <t>이연희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</si>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</sst>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_);[Red]\(0.0\)"/>
    <numFmt numFmtId="165" formatCode="General&quot;cm&quot;"/>
    <numFmt numFmtId="166" formatCode="General&quot;kg&quot;"/>
    <numFmt numFmtId="167" formatCode="&quot;만 &quot;General&quot;세&quot;"/>
  </numFmts>
  <fonts count="24"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12"/>
      <color theme="1"/>
      <name val="Calibri"/>
      <family val="3"/>
      <charset val="129"/>
      <scheme val="minor"/>
    </font>
    <font>
      <b/>
      <sz val="16"/>
      <color theme="1"/>
      <name val="Calibri"/>
      <family val="3"/>
      <charset val="129"/>
      <scheme val="minor"/>
    </font>
    <font>
      <b/>
      <sz val="22"/>
      <color theme="1"/>
      <name val="Calibri"/>
      <family val="3"/>
      <charset val="129"/>
      <scheme val="minor"/>
    </font>
    <font>
      <sz val="11"/>
      <color rgb="FF000000"/>
      <name val="Cambria"/>
      <family val="3"/>
      <charset val="129"/>
      <scheme val="major"/>
    </font>
    <font>
      <sz val="13"/>
      <color theme="1"/>
      <name val="Calibri"/>
      <family val="2"/>
      <charset val="129"/>
      <scheme val="minor"/>
    </font>
    <font>
      <sz val="13"/>
      <color theme="1"/>
      <name val="Calibri"/>
      <family val="3"/>
      <charset val="129"/>
      <scheme val="minor"/>
    </font>
    <font>
      <sz val="12"/>
      <color theme="1"/>
      <name val="Calibri"/>
      <family val="2"/>
      <charset val="129"/>
      <scheme val="minor"/>
    </font>
    <font>
      <sz val="12"/>
      <color rgb="FF0066FF"/>
      <name val="Calibri"/>
      <family val="3"/>
      <charset val="129"/>
      <scheme val="minor"/>
    </font>
    <font>
      <sz val="11"/>
      <color rgb="FF0066FF"/>
      <name val="Calibri"/>
      <family val="3"/>
      <charset val="129"/>
      <scheme val="minor"/>
    </font>
    <font>
      <sz val="11"/>
      <color theme="1"/>
      <name val="Calibri"/>
      <family val="3"/>
      <charset val="129"/>
      <scheme val="minor"/>
    </font>
    <font>
      <b/>
      <sz val="12"/>
      <color theme="1"/>
      <name val="Calibri"/>
      <family val="3"/>
      <charset val="129"/>
      <scheme val="minor"/>
    </font>
    <font>
      <sz val="12"/>
      <color rgb="FF0066FF"/>
      <name val="Calibri"/>
      <family val="2"/>
      <charset val="129"/>
      <scheme val="minor"/>
    </font>
    <font>
      <sz val="16"/>
      <color theme="1"/>
      <name val="Calibri"/>
      <family val="2"/>
      <charset val="129"/>
      <scheme val="minor"/>
    </font>
    <font>
      <sz val="16"/>
      <color theme="1"/>
      <name val="Calibri"/>
      <family val="3"/>
      <charset val="129"/>
      <scheme val="minor"/>
    </font>
    <font>
      <b/>
      <sz val="30"/>
      <color rgb="FF16A8DC"/>
      <name val="Calibri"/>
      <family val="3"/>
      <charset val="129"/>
      <scheme val="minor"/>
    </font>
    <font>
      <b/>
      <sz val="17"/>
      <color rgb="FF16A8DC"/>
      <name val="Calibri"/>
      <family val="3"/>
      <charset val="129"/>
      <scheme val="minor"/>
    </font>
    <font>
      <sz val="11"/>
      <color indexed="8"/>
      <name val="Calibri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Calibri"/>
      <family val="3"/>
      <charset val="129"/>
      <scheme val="minor"/>
    </font>
    <font>
      <sz val="11"/>
      <color rgb="FF0066FF"/>
      <name val="Calibri"/>
      <family val="2"/>
      <charset val="129"/>
      <scheme val="minor"/>
    </font>
    <font>
      <b/>
      <sz val="8"/>
      <color theme="1"/>
      <name val="Calibri"/>
      <family val="3"/>
      <charset val="129"/>
      <scheme val="minor"/>
    </font>
    <font>
      <b/>
      <sz val="11"/>
      <color theme="1"/>
      <name val="Calibri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60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vertical="center"/>
    </xf>
    <xf numFmtId="164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64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vertical="center"/>
    </xf>
    <xf numFmtId="164" fontId="0" fillId="0" borderId="0" xfId="0" applyNumberFormat="1" applyFill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1" fontId="0" fillId="0" borderId="0" xfId="0" applyNumberFormat="1">
      <alignment vertical="center"/>
    </xf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3" borderId="0" xfId="0" applyNumberFormat="1" applyFill="1" applyAlignment="1">
      <alignment horizontal="left" vertical="center"/>
    </xf>
    <xf numFmtId="164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66" fontId="20" fillId="0" borderId="12" xfId="0" applyNumberFormat="1" applyFont="1" applyBorder="1" applyAlignment="1">
      <alignment horizontal="center" vertical="center"/>
    </xf>
    <xf numFmtId="166" fontId="7" fillId="0" borderId="13" xfId="0" applyNumberFormat="1" applyFont="1" applyBorder="1" applyAlignment="1">
      <alignment horizontal="center" vertical="center"/>
    </xf>
    <xf numFmtId="166" fontId="7" fillId="0" borderId="0" xfId="0" applyNumberFormat="1" applyFont="1" applyBorder="1" applyAlignment="1">
      <alignment horizontal="center" vertical="center"/>
    </xf>
    <xf numFmtId="166" fontId="7" fillId="0" borderId="14" xfId="0" applyNumberFormat="1" applyFont="1" applyBorder="1" applyAlignment="1">
      <alignment horizontal="center" vertical="center"/>
    </xf>
    <xf numFmtId="166" fontId="7" fillId="0" borderId="11" xfId="0" applyNumberFormat="1" applyFont="1" applyBorder="1" applyAlignment="1">
      <alignment horizontal="center" vertical="center"/>
    </xf>
    <xf numFmtId="166" fontId="7" fillId="0" borderId="15" xfId="0" applyNumberFormat="1" applyFont="1" applyBorder="1" applyAlignment="1">
      <alignment horizontal="center" vertical="center"/>
    </xf>
    <xf numFmtId="165" fontId="20" fillId="0" borderId="12" xfId="0" applyNumberFormat="1" applyFont="1" applyBorder="1" applyAlignment="1">
      <alignment horizontal="center" vertical="center"/>
    </xf>
    <xf numFmtId="165" fontId="7" fillId="0" borderId="13" xfId="0" applyNumberFormat="1" applyFont="1" applyBorder="1" applyAlignment="1">
      <alignment horizontal="center" vertical="center"/>
    </xf>
    <xf numFmtId="165" fontId="7" fillId="0" borderId="0" xfId="0" applyNumberFormat="1" applyFont="1" applyBorder="1" applyAlignment="1">
      <alignment horizontal="center" vertical="center"/>
    </xf>
    <xf numFmtId="165" fontId="7" fillId="0" borderId="14" xfId="0" applyNumberFormat="1" applyFont="1" applyBorder="1" applyAlignment="1">
      <alignment horizontal="center" vertical="center"/>
    </xf>
    <xf numFmtId="165" fontId="7" fillId="0" borderId="11" xfId="0" applyNumberFormat="1" applyFont="1" applyBorder="1" applyAlignment="1">
      <alignment horizontal="center" vertical="center"/>
    </xf>
    <xf numFmtId="165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67" fontId="20" fillId="0" borderId="12" xfId="0" applyNumberFormat="1" applyFont="1" applyBorder="1" applyAlignment="1">
      <alignment horizontal="center" vertical="center"/>
    </xf>
    <xf numFmtId="167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10.194706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7751368"/>
        <c:axId val="257751760"/>
      </c:barChart>
      <c:catAx>
        <c:axId val="257751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7751760"/>
        <c:crosses val="autoZero"/>
        <c:auto val="1"/>
        <c:lblAlgn val="ctr"/>
        <c:lblOffset val="100"/>
        <c:noMultiLvlLbl val="0"/>
      </c:catAx>
      <c:valAx>
        <c:axId val="2577517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77513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0.32397267000000002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8529808"/>
        <c:axId val="468531376"/>
      </c:barChart>
      <c:catAx>
        <c:axId val="468529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8531376"/>
        <c:crosses val="autoZero"/>
        <c:auto val="1"/>
        <c:lblAlgn val="ctr"/>
        <c:lblOffset val="100"/>
        <c:noMultiLvlLbl val="0"/>
      </c:catAx>
      <c:valAx>
        <c:axId val="4685313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8529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0.42075000000000001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8527064"/>
        <c:axId val="468525104"/>
      </c:barChart>
      <c:catAx>
        <c:axId val="4685270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8525104"/>
        <c:crosses val="autoZero"/>
        <c:auto val="1"/>
        <c:lblAlgn val="ctr"/>
        <c:lblOffset val="100"/>
        <c:noMultiLvlLbl val="0"/>
      </c:catAx>
      <c:valAx>
        <c:axId val="4685251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8527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234.22382999999999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8529416"/>
        <c:axId val="468530592"/>
      </c:barChart>
      <c:catAx>
        <c:axId val="468529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8530592"/>
        <c:crosses val="autoZero"/>
        <c:auto val="1"/>
        <c:lblAlgn val="ctr"/>
        <c:lblOffset val="100"/>
        <c:noMultiLvlLbl val="0"/>
      </c:catAx>
      <c:valAx>
        <c:axId val="4685305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8529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503.85950000000003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8529024"/>
        <c:axId val="468530984"/>
      </c:barChart>
      <c:catAx>
        <c:axId val="4685290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8530984"/>
        <c:crosses val="autoZero"/>
        <c:auto val="1"/>
        <c:lblAlgn val="ctr"/>
        <c:lblOffset val="100"/>
        <c:noMultiLvlLbl val="0"/>
      </c:catAx>
      <c:valAx>
        <c:axId val="468530984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8529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1.7448212000000001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8527848"/>
        <c:axId val="468528240"/>
      </c:barChart>
      <c:catAx>
        <c:axId val="4685278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8528240"/>
        <c:crosses val="autoZero"/>
        <c:auto val="1"/>
        <c:lblAlgn val="ctr"/>
        <c:lblOffset val="100"/>
        <c:noMultiLvlLbl val="0"/>
      </c:catAx>
      <c:valAx>
        <c:axId val="4685282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8527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30.377597999999999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8525496"/>
        <c:axId val="468528632"/>
      </c:barChart>
      <c:catAx>
        <c:axId val="4685254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8528632"/>
        <c:crosses val="autoZero"/>
        <c:auto val="1"/>
        <c:lblAlgn val="ctr"/>
        <c:lblOffset val="100"/>
        <c:noMultiLvlLbl val="0"/>
      </c:catAx>
      <c:valAx>
        <c:axId val="4685286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8525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2.2291873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8524712"/>
        <c:axId val="468526672"/>
      </c:barChart>
      <c:catAx>
        <c:axId val="468524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8526672"/>
        <c:crosses val="autoZero"/>
        <c:auto val="1"/>
        <c:lblAlgn val="ctr"/>
        <c:lblOffset val="100"/>
        <c:noMultiLvlLbl val="0"/>
      </c:catAx>
      <c:valAx>
        <c:axId val="4685266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8524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167.88515000000001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8906792"/>
        <c:axId val="468910712"/>
      </c:barChart>
      <c:catAx>
        <c:axId val="468906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8910712"/>
        <c:crosses val="autoZero"/>
        <c:auto val="1"/>
        <c:lblAlgn val="ctr"/>
        <c:lblOffset val="100"/>
        <c:noMultiLvlLbl val="0"/>
      </c:catAx>
      <c:valAx>
        <c:axId val="468910712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8906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3.1882899999999999E-5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8909928"/>
        <c:axId val="468909536"/>
      </c:barChart>
      <c:catAx>
        <c:axId val="468909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8909536"/>
        <c:crosses val="autoZero"/>
        <c:auto val="1"/>
        <c:lblAlgn val="ctr"/>
        <c:lblOffset val="100"/>
        <c:noMultiLvlLbl val="0"/>
      </c:catAx>
      <c:valAx>
        <c:axId val="4689095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8909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1.2167741999999999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8911104"/>
        <c:axId val="468910320"/>
      </c:barChart>
      <c:catAx>
        <c:axId val="468911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8910320"/>
        <c:crosses val="autoZero"/>
        <c:auto val="1"/>
        <c:lblAlgn val="ctr"/>
        <c:lblOffset val="100"/>
        <c:noMultiLvlLbl val="0"/>
      </c:catAx>
      <c:valAx>
        <c:axId val="46891032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8911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4.2375216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7749800"/>
        <c:axId val="257752936"/>
      </c:barChart>
      <c:catAx>
        <c:axId val="257749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7752936"/>
        <c:crosses val="autoZero"/>
        <c:auto val="1"/>
        <c:lblAlgn val="ctr"/>
        <c:lblOffset val="100"/>
        <c:noMultiLvlLbl val="0"/>
      </c:catAx>
      <c:valAx>
        <c:axId val="25775293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77498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1.8351462000000001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8908360"/>
        <c:axId val="468908752"/>
      </c:barChart>
      <c:catAx>
        <c:axId val="468908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8908752"/>
        <c:crosses val="autoZero"/>
        <c:auto val="1"/>
        <c:lblAlgn val="ctr"/>
        <c:lblOffset val="100"/>
        <c:noMultiLvlLbl val="0"/>
      </c:catAx>
      <c:valAx>
        <c:axId val="4689087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8908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14.377995500000001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8909144"/>
        <c:axId val="468911496"/>
      </c:barChart>
      <c:catAx>
        <c:axId val="4689091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8911496"/>
        <c:crosses val="autoZero"/>
        <c:auto val="1"/>
        <c:lblAlgn val="ctr"/>
        <c:lblOffset val="100"/>
        <c:noMultiLvlLbl val="0"/>
      </c:catAx>
      <c:valAx>
        <c:axId val="4689114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8909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0.28999999999999998</c:v>
                </c:pt>
                <c:pt idx="1">
                  <c:v>2.1829999999999998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68912672"/>
        <c:axId val="468912280"/>
      </c:barChart>
      <c:catAx>
        <c:axId val="4689126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8912280"/>
        <c:crosses val="autoZero"/>
        <c:auto val="1"/>
        <c:lblAlgn val="ctr"/>
        <c:lblOffset val="100"/>
        <c:noMultiLvlLbl val="0"/>
      </c:catAx>
      <c:valAx>
        <c:axId val="4689122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8912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0.39075496999999998</c:v>
                </c:pt>
                <c:pt idx="1">
                  <c:v>0.39680225000000002</c:v>
                </c:pt>
                <c:pt idx="2">
                  <c:v>1.2120934999999999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74.430724999999995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9610888"/>
        <c:axId val="469606184"/>
      </c:barChart>
      <c:catAx>
        <c:axId val="4696108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9606184"/>
        <c:crosses val="autoZero"/>
        <c:auto val="1"/>
        <c:lblAlgn val="ctr"/>
        <c:lblOffset val="100"/>
        <c:noMultiLvlLbl val="0"/>
      </c:catAx>
      <c:valAx>
        <c:axId val="46960618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9610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1.6313093999999999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9611672"/>
        <c:axId val="469611280"/>
      </c:barChart>
      <c:catAx>
        <c:axId val="4696116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9611280"/>
        <c:crosses val="autoZero"/>
        <c:auto val="1"/>
        <c:lblAlgn val="ctr"/>
        <c:lblOffset val="100"/>
        <c:noMultiLvlLbl val="0"/>
      </c:catAx>
      <c:valAx>
        <c:axId val="4696112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9611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88.691999999999993</c:v>
                </c:pt>
                <c:pt idx="1">
                  <c:v>1.9710000000000001</c:v>
                </c:pt>
                <c:pt idx="2">
                  <c:v>9.3369999999999997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69609712"/>
        <c:axId val="469605008"/>
      </c:barChart>
      <c:catAx>
        <c:axId val="469609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9605008"/>
        <c:crosses val="autoZero"/>
        <c:auto val="1"/>
        <c:lblAlgn val="ctr"/>
        <c:lblOffset val="100"/>
        <c:noMultiLvlLbl val="0"/>
      </c:catAx>
      <c:valAx>
        <c:axId val="4696050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96097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454.92293999999998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9605792"/>
        <c:axId val="469608144"/>
      </c:barChart>
      <c:catAx>
        <c:axId val="469605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9608144"/>
        <c:crosses val="autoZero"/>
        <c:auto val="1"/>
        <c:lblAlgn val="ctr"/>
        <c:lblOffset val="100"/>
        <c:noMultiLvlLbl val="0"/>
      </c:catAx>
      <c:valAx>
        <c:axId val="46960814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96057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27.763147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9612456"/>
        <c:axId val="469605400"/>
      </c:barChart>
      <c:catAx>
        <c:axId val="4696124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9605400"/>
        <c:crosses val="autoZero"/>
        <c:auto val="1"/>
        <c:lblAlgn val="ctr"/>
        <c:lblOffset val="100"/>
        <c:noMultiLvlLbl val="0"/>
      </c:catAx>
      <c:valAx>
        <c:axId val="46960540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9612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36.337969999999999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9606576"/>
        <c:axId val="469607752"/>
      </c:barChart>
      <c:catAx>
        <c:axId val="469606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9607752"/>
        <c:crosses val="autoZero"/>
        <c:auto val="1"/>
        <c:lblAlgn val="ctr"/>
        <c:lblOffset val="100"/>
        <c:noMultiLvlLbl val="0"/>
      </c:catAx>
      <c:valAx>
        <c:axId val="4696077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9606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2.7643780000000001E-3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7750192"/>
        <c:axId val="468022256"/>
      </c:barChart>
      <c:catAx>
        <c:axId val="257750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8022256"/>
        <c:crosses val="autoZero"/>
        <c:auto val="1"/>
        <c:lblAlgn val="ctr"/>
        <c:lblOffset val="100"/>
        <c:noMultiLvlLbl val="0"/>
      </c:catAx>
      <c:valAx>
        <c:axId val="4680222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77501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191.47789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9609320"/>
        <c:axId val="469608536"/>
      </c:barChart>
      <c:catAx>
        <c:axId val="4696093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9608536"/>
        <c:crosses val="autoZero"/>
        <c:auto val="1"/>
        <c:lblAlgn val="ctr"/>
        <c:lblOffset val="100"/>
        <c:noMultiLvlLbl val="0"/>
      </c:catAx>
      <c:valAx>
        <c:axId val="4696085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9609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1.9813292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0012016"/>
        <c:axId val="470017112"/>
      </c:barChart>
      <c:catAx>
        <c:axId val="4700120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0017112"/>
        <c:crosses val="autoZero"/>
        <c:auto val="1"/>
        <c:lblAlgn val="ctr"/>
        <c:lblOffset val="100"/>
        <c:noMultiLvlLbl val="0"/>
      </c:catAx>
      <c:valAx>
        <c:axId val="4700171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0012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0.26960874000000001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0017896"/>
        <c:axId val="470016720"/>
      </c:barChart>
      <c:catAx>
        <c:axId val="4700178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0016720"/>
        <c:crosses val="autoZero"/>
        <c:auto val="1"/>
        <c:lblAlgn val="ctr"/>
        <c:lblOffset val="100"/>
        <c:noMultiLvlLbl val="0"/>
      </c:catAx>
      <c:valAx>
        <c:axId val="4700167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0017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35.991177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8015984"/>
        <c:axId val="468022648"/>
      </c:barChart>
      <c:catAx>
        <c:axId val="468015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8022648"/>
        <c:crosses val="autoZero"/>
        <c:auto val="1"/>
        <c:lblAlgn val="ctr"/>
        <c:lblOffset val="100"/>
        <c:noMultiLvlLbl val="0"/>
      </c:catAx>
      <c:valAx>
        <c:axId val="4680226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80159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0.12645753000000001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8016376"/>
        <c:axId val="468021472"/>
      </c:barChart>
      <c:catAx>
        <c:axId val="468016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8021472"/>
        <c:crosses val="autoZero"/>
        <c:auto val="1"/>
        <c:lblAlgn val="ctr"/>
        <c:lblOffset val="100"/>
        <c:noMultiLvlLbl val="0"/>
      </c:catAx>
      <c:valAx>
        <c:axId val="4680214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80163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2.805723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8017944"/>
        <c:axId val="468017552"/>
      </c:barChart>
      <c:catAx>
        <c:axId val="4680179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8017552"/>
        <c:crosses val="autoZero"/>
        <c:auto val="1"/>
        <c:lblAlgn val="ctr"/>
        <c:lblOffset val="100"/>
        <c:noMultiLvlLbl val="0"/>
      </c:catAx>
      <c:valAx>
        <c:axId val="4680175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80179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0.26960874000000001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8021864"/>
        <c:axId val="468019120"/>
      </c:barChart>
      <c:catAx>
        <c:axId val="468021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8019120"/>
        <c:crosses val="autoZero"/>
        <c:auto val="1"/>
        <c:lblAlgn val="ctr"/>
        <c:lblOffset val="100"/>
        <c:noMultiLvlLbl val="0"/>
      </c:catAx>
      <c:valAx>
        <c:axId val="4680191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8021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78.321619999999996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8019904"/>
        <c:axId val="468020296"/>
      </c:barChart>
      <c:catAx>
        <c:axId val="468019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8020296"/>
        <c:crosses val="autoZero"/>
        <c:auto val="1"/>
        <c:lblAlgn val="ctr"/>
        <c:lblOffset val="100"/>
        <c:noMultiLvlLbl val="0"/>
      </c:catAx>
      <c:valAx>
        <c:axId val="4680202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8019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0.23947373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8021080"/>
        <c:axId val="468020688"/>
      </c:barChart>
      <c:catAx>
        <c:axId val="468021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8020688"/>
        <c:crosses val="autoZero"/>
        <c:auto val="1"/>
        <c:lblAlgn val="ctr"/>
        <c:lblOffset val="100"/>
        <c:noMultiLvlLbl val="0"/>
      </c:catAx>
      <c:valAx>
        <c:axId val="4680206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8021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54</xdr:row>
      <xdr:rowOff>6764</xdr:rowOff>
    </xdr:from>
    <xdr:to>
      <xdr:col>19</xdr:col>
      <xdr:colOff>144342</xdr:colOff>
      <xdr:row>65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54</xdr:row>
      <xdr:rowOff>197</xdr:rowOff>
    </xdr:from>
    <xdr:to>
      <xdr:col>10</xdr:col>
      <xdr:colOff>16834</xdr:colOff>
      <xdr:row>65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79</xdr:row>
      <xdr:rowOff>912</xdr:rowOff>
    </xdr:from>
    <xdr:to>
      <xdr:col>10</xdr:col>
      <xdr:colOff>22904</xdr:colOff>
      <xdr:row>90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78</xdr:row>
      <xdr:rowOff>229913</xdr:rowOff>
    </xdr:from>
    <xdr:to>
      <xdr:col>20</xdr:col>
      <xdr:colOff>1911</xdr:colOff>
      <xdr:row>90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106</xdr:row>
      <xdr:rowOff>910</xdr:rowOff>
    </xdr:from>
    <xdr:to>
      <xdr:col>10</xdr:col>
      <xdr:colOff>13775</xdr:colOff>
      <xdr:row>117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157</xdr:row>
      <xdr:rowOff>1</xdr:rowOff>
    </xdr:from>
    <xdr:to>
      <xdr:col>10</xdr:col>
      <xdr:colOff>22648</xdr:colOff>
      <xdr:row>168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157</xdr:row>
      <xdr:rowOff>1</xdr:rowOff>
    </xdr:from>
    <xdr:to>
      <xdr:col>20</xdr:col>
      <xdr:colOff>2425</xdr:colOff>
      <xdr:row>168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181</xdr:row>
      <xdr:rowOff>224117</xdr:rowOff>
    </xdr:from>
    <xdr:to>
      <xdr:col>10</xdr:col>
      <xdr:colOff>21617</xdr:colOff>
      <xdr:row>193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130</xdr:row>
      <xdr:rowOff>152401</xdr:rowOff>
    </xdr:from>
    <xdr:to>
      <xdr:col>12</xdr:col>
      <xdr:colOff>581026</xdr:colOff>
      <xdr:row>151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106</xdr:row>
      <xdr:rowOff>0</xdr:rowOff>
    </xdr:from>
    <xdr:to>
      <xdr:col>20</xdr:col>
      <xdr:colOff>32</xdr:colOff>
      <xdr:row>117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130</xdr:row>
      <xdr:rowOff>134470</xdr:rowOff>
    </xdr:from>
    <xdr:to>
      <xdr:col>19</xdr:col>
      <xdr:colOff>133517</xdr:colOff>
      <xdr:row>151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146</xdr:row>
      <xdr:rowOff>120305</xdr:rowOff>
    </xdr:from>
    <xdr:to>
      <xdr:col>18</xdr:col>
      <xdr:colOff>544800</xdr:colOff>
      <xdr:row>150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132</xdr:row>
      <xdr:rowOff>124727</xdr:rowOff>
    </xdr:from>
    <xdr:to>
      <xdr:col>19</xdr:col>
      <xdr:colOff>133517</xdr:colOff>
      <xdr:row>132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141</xdr:row>
      <xdr:rowOff>193896</xdr:rowOff>
    </xdr:from>
    <xdr:to>
      <xdr:col>19</xdr:col>
      <xdr:colOff>56029</xdr:colOff>
      <xdr:row>147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7175855" y="32397921"/>
          <a:ext cx="233474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142</xdr:row>
      <xdr:rowOff>55663</xdr:rowOff>
    </xdr:from>
    <xdr:to>
      <xdr:col>18</xdr:col>
      <xdr:colOff>423452</xdr:colOff>
      <xdr:row>148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6859719" y="3248828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133</xdr:row>
      <xdr:rowOff>179295</xdr:rowOff>
    </xdr:from>
    <xdr:to>
      <xdr:col>20</xdr:col>
      <xdr:colOff>133350</xdr:colOff>
      <xdr:row>150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182</xdr:row>
      <xdr:rowOff>22412</xdr:rowOff>
    </xdr:from>
    <xdr:to>
      <xdr:col>19</xdr:col>
      <xdr:colOff>0</xdr:colOff>
      <xdr:row>203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180913" y="41599037"/>
          <a:ext cx="31723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196</xdr:row>
      <xdr:rowOff>110973</xdr:rowOff>
    </xdr:from>
    <xdr:to>
      <xdr:col>12</xdr:col>
      <xdr:colOff>362763</xdr:colOff>
      <xdr:row>201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4384920" y="4488799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196</xdr:row>
      <xdr:rowOff>6359</xdr:rowOff>
    </xdr:from>
    <xdr:to>
      <xdr:col>12</xdr:col>
      <xdr:colOff>132217</xdr:colOff>
      <xdr:row>202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177088" y="44783384"/>
          <a:ext cx="25090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185</xdr:row>
      <xdr:rowOff>104339</xdr:rowOff>
    </xdr:from>
    <xdr:to>
      <xdr:col>18</xdr:col>
      <xdr:colOff>515471</xdr:colOff>
      <xdr:row>201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211</xdr:row>
      <xdr:rowOff>104775</xdr:rowOff>
    </xdr:from>
    <xdr:to>
      <xdr:col>18</xdr:col>
      <xdr:colOff>228600</xdr:colOff>
      <xdr:row>220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221</xdr:row>
      <xdr:rowOff>133350</xdr:rowOff>
    </xdr:from>
    <xdr:to>
      <xdr:col>19</xdr:col>
      <xdr:colOff>76200</xdr:colOff>
      <xdr:row>244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5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>
      <c r="A1" s="47" t="str">
        <f>'DRIs DATA 입력'!A1</f>
        <v>정보</v>
      </c>
      <c r="B1" s="46" t="str">
        <f>'DRIs DATA 입력'!B1</f>
        <v>(설문지 : FFQ 95문항 설문지, 사용자 : 이연희, ID : H2500020)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2020년 11월 24일 16:25:08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>
      <c r="A3" s="72" t="s">
        <v>197</v>
      </c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>
      <c r="A4" s="70" t="s">
        <v>56</v>
      </c>
      <c r="B4" s="70"/>
      <c r="C4" s="70"/>
      <c r="D4" s="46"/>
      <c r="E4" s="67" t="s">
        <v>198</v>
      </c>
      <c r="F4" s="68"/>
      <c r="G4" s="68"/>
      <c r="H4" s="69"/>
      <c r="I4" s="46"/>
      <c r="J4" s="67" t="s">
        <v>199</v>
      </c>
      <c r="K4" s="68"/>
      <c r="L4" s="69"/>
      <c r="M4" s="46"/>
      <c r="N4" s="70" t="s">
        <v>200</v>
      </c>
      <c r="O4" s="70"/>
      <c r="P4" s="70"/>
      <c r="Q4" s="70"/>
      <c r="R4" s="70"/>
      <c r="S4" s="70"/>
      <c r="T4" s="46"/>
      <c r="U4" s="70" t="s">
        <v>201</v>
      </c>
      <c r="V4" s="70"/>
      <c r="W4" s="70"/>
      <c r="X4" s="70"/>
      <c r="Y4" s="70"/>
      <c r="Z4" s="70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>
      <c r="A6" s="59" t="s">
        <v>56</v>
      </c>
      <c r="B6" s="59">
        <f>'DRIs DATA 입력'!B6</f>
        <v>1800</v>
      </c>
      <c r="C6" s="59">
        <f>'DRIs DATA 입력'!C6</f>
        <v>454.92293999999998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10.194706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4.2375216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>
      <c r="A8" s="46"/>
      <c r="B8" s="46"/>
      <c r="C8" s="46"/>
      <c r="D8" s="46"/>
      <c r="E8" s="59" t="s">
        <v>216</v>
      </c>
      <c r="F8" s="59">
        <f>'DRIs DATA 입력'!F8</f>
        <v>88.691999999999993</v>
      </c>
      <c r="G8" s="59">
        <f>'DRIs DATA 입력'!G8</f>
        <v>1.9710000000000001</v>
      </c>
      <c r="H8" s="59">
        <f>'DRIs DATA 입력'!H8</f>
        <v>9.3369999999999997</v>
      </c>
      <c r="I8" s="46"/>
      <c r="J8" s="59" t="s">
        <v>216</v>
      </c>
      <c r="K8" s="59">
        <f>'DRIs DATA 입력'!K8</f>
        <v>0.28999999999999998</v>
      </c>
      <c r="L8" s="59">
        <f>'DRIs DATA 입력'!L8</f>
        <v>2.1829999999999998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>
      <c r="A13" s="71" t="s">
        <v>217</v>
      </c>
      <c r="B13" s="71"/>
      <c r="C13" s="71"/>
      <c r="D13" s="71"/>
      <c r="E13" s="71"/>
      <c r="F13" s="71"/>
      <c r="G13" s="71"/>
      <c r="H13" s="71"/>
      <c r="I13" s="71"/>
      <c r="J13" s="71"/>
      <c r="K13" s="71"/>
      <c r="L13" s="71"/>
      <c r="M13" s="71"/>
      <c r="N13" s="71"/>
      <c r="O13" s="71"/>
      <c r="P13" s="71"/>
      <c r="Q13" s="71"/>
      <c r="R13" s="71"/>
      <c r="S13" s="71"/>
      <c r="T13" s="71"/>
      <c r="U13" s="71"/>
      <c r="V13" s="71"/>
      <c r="W13" s="71"/>
      <c r="X13" s="71"/>
      <c r="Y13" s="71"/>
      <c r="Z13" s="71"/>
      <c r="AA13" s="71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>
      <c r="A14" s="70" t="s">
        <v>218</v>
      </c>
      <c r="B14" s="70"/>
      <c r="C14" s="70"/>
      <c r="D14" s="70"/>
      <c r="E14" s="70"/>
      <c r="F14" s="70"/>
      <c r="G14" s="46"/>
      <c r="H14" s="70" t="s">
        <v>219</v>
      </c>
      <c r="I14" s="70"/>
      <c r="J14" s="70"/>
      <c r="K14" s="70"/>
      <c r="L14" s="70"/>
      <c r="M14" s="70"/>
      <c r="N14" s="46"/>
      <c r="O14" s="70" t="s">
        <v>220</v>
      </c>
      <c r="P14" s="70"/>
      <c r="Q14" s="70"/>
      <c r="R14" s="70"/>
      <c r="S14" s="70"/>
      <c r="T14" s="70"/>
      <c r="U14" s="46"/>
      <c r="V14" s="70" t="s">
        <v>221</v>
      </c>
      <c r="W14" s="70"/>
      <c r="X14" s="70"/>
      <c r="Y14" s="70"/>
      <c r="Z14" s="70"/>
      <c r="AA14" s="70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74.430724999999995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1.6313093999999999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2.7643780000000001E-3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35.991177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>
      <c r="A23" s="71" t="s">
        <v>223</v>
      </c>
      <c r="B23" s="71"/>
      <c r="C23" s="71"/>
      <c r="D23" s="71"/>
      <c r="E23" s="71"/>
      <c r="F23" s="71"/>
      <c r="G23" s="71"/>
      <c r="H23" s="71"/>
      <c r="I23" s="71"/>
      <c r="J23" s="71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1"/>
      <c r="W23" s="71"/>
      <c r="X23" s="71"/>
      <c r="Y23" s="71"/>
      <c r="Z23" s="71"/>
      <c r="AA23" s="71"/>
      <c r="AB23" s="71"/>
      <c r="AC23" s="71"/>
      <c r="AD23" s="71"/>
      <c r="AE23" s="71"/>
      <c r="AF23" s="71"/>
      <c r="AG23" s="71"/>
      <c r="AH23" s="71"/>
      <c r="AI23" s="71"/>
      <c r="AJ23" s="71"/>
      <c r="AK23" s="71"/>
      <c r="AL23" s="71"/>
      <c r="AM23" s="71"/>
      <c r="AN23" s="71"/>
      <c r="AO23" s="71"/>
      <c r="AP23" s="71"/>
      <c r="AQ23" s="71"/>
      <c r="AR23" s="71"/>
      <c r="AS23" s="71"/>
      <c r="AT23" s="71"/>
      <c r="AU23" s="71"/>
      <c r="AV23" s="71"/>
      <c r="AW23" s="71"/>
      <c r="AX23" s="71"/>
      <c r="AY23" s="71"/>
      <c r="AZ23" s="71"/>
      <c r="BA23" s="71"/>
      <c r="BB23" s="71"/>
      <c r="BC23" s="71"/>
      <c r="BD23" s="71"/>
      <c r="BE23" s="71"/>
      <c r="BF23" s="71"/>
      <c r="BG23" s="71"/>
      <c r="BH23" s="71"/>
      <c r="BI23" s="71"/>
      <c r="BJ23" s="71"/>
    </row>
    <row r="24" spans="1:62">
      <c r="A24" s="70" t="s">
        <v>224</v>
      </c>
      <c r="B24" s="70"/>
      <c r="C24" s="70"/>
      <c r="D24" s="70"/>
      <c r="E24" s="70"/>
      <c r="F24" s="70"/>
      <c r="G24" s="46"/>
      <c r="H24" s="70" t="s">
        <v>225</v>
      </c>
      <c r="I24" s="70"/>
      <c r="J24" s="70"/>
      <c r="K24" s="70"/>
      <c r="L24" s="70"/>
      <c r="M24" s="70"/>
      <c r="N24" s="46"/>
      <c r="O24" s="70" t="s">
        <v>226</v>
      </c>
      <c r="P24" s="70"/>
      <c r="Q24" s="70"/>
      <c r="R24" s="70"/>
      <c r="S24" s="70"/>
      <c r="T24" s="70"/>
      <c r="U24" s="46"/>
      <c r="V24" s="70" t="s">
        <v>227</v>
      </c>
      <c r="W24" s="70"/>
      <c r="X24" s="70"/>
      <c r="Y24" s="70"/>
      <c r="Z24" s="70"/>
      <c r="AA24" s="70"/>
      <c r="AB24" s="46"/>
      <c r="AC24" s="70" t="s">
        <v>228</v>
      </c>
      <c r="AD24" s="70"/>
      <c r="AE24" s="70"/>
      <c r="AF24" s="70"/>
      <c r="AG24" s="70"/>
      <c r="AH24" s="70"/>
      <c r="AI24" s="46"/>
      <c r="AJ24" s="70" t="s">
        <v>229</v>
      </c>
      <c r="AK24" s="70"/>
      <c r="AL24" s="70"/>
      <c r="AM24" s="70"/>
      <c r="AN24" s="70"/>
      <c r="AO24" s="70"/>
      <c r="AP24" s="46"/>
      <c r="AQ24" s="70" t="s">
        <v>230</v>
      </c>
      <c r="AR24" s="70"/>
      <c r="AS24" s="70"/>
      <c r="AT24" s="70"/>
      <c r="AU24" s="70"/>
      <c r="AV24" s="70"/>
      <c r="AW24" s="46"/>
      <c r="AX24" s="70" t="s">
        <v>231</v>
      </c>
      <c r="AY24" s="70"/>
      <c r="AZ24" s="70"/>
      <c r="BA24" s="70"/>
      <c r="BB24" s="70"/>
      <c r="BC24" s="70"/>
      <c r="BD24" s="46"/>
      <c r="BE24" s="70" t="s">
        <v>232</v>
      </c>
      <c r="BF24" s="70"/>
      <c r="BG24" s="70"/>
      <c r="BH24" s="70"/>
      <c r="BI24" s="70"/>
      <c r="BJ24" s="70"/>
    </row>
    <row r="25" spans="1:62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27.763147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0.24102380000000001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0.12645753000000001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2.805723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0.26960874000000001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78.321619999999996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0.23947373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0.32397267000000002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0.42075000000000001</v>
      </c>
    </row>
    <row r="27" spans="1:62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>
      <c r="A33" s="71" t="s">
        <v>234</v>
      </c>
      <c r="B33" s="71"/>
      <c r="C33" s="71"/>
      <c r="D33" s="71"/>
      <c r="E33" s="71"/>
      <c r="F33" s="71"/>
      <c r="G33" s="71"/>
      <c r="H33" s="71"/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  <c r="AA33" s="71"/>
      <c r="AB33" s="71"/>
      <c r="AC33" s="71"/>
      <c r="AD33" s="71"/>
      <c r="AE33" s="71"/>
      <c r="AF33" s="71"/>
      <c r="AG33" s="71"/>
      <c r="AH33" s="71"/>
      <c r="AI33" s="71"/>
      <c r="AJ33" s="71"/>
      <c r="AK33" s="71"/>
      <c r="AL33" s="71"/>
      <c r="AM33" s="71"/>
      <c r="AN33" s="71"/>
      <c r="AO33" s="71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>
      <c r="A34" s="70" t="s">
        <v>235</v>
      </c>
      <c r="B34" s="70"/>
      <c r="C34" s="70"/>
      <c r="D34" s="70"/>
      <c r="E34" s="70"/>
      <c r="F34" s="70"/>
      <c r="G34" s="46"/>
      <c r="H34" s="70" t="s">
        <v>236</v>
      </c>
      <c r="I34" s="70"/>
      <c r="J34" s="70"/>
      <c r="K34" s="70"/>
      <c r="L34" s="70"/>
      <c r="M34" s="70"/>
      <c r="N34" s="46"/>
      <c r="O34" s="70" t="s">
        <v>237</v>
      </c>
      <c r="P34" s="70"/>
      <c r="Q34" s="70"/>
      <c r="R34" s="70"/>
      <c r="S34" s="70"/>
      <c r="T34" s="70"/>
      <c r="U34" s="46"/>
      <c r="V34" s="70" t="s">
        <v>238</v>
      </c>
      <c r="W34" s="70"/>
      <c r="X34" s="70"/>
      <c r="Y34" s="70"/>
      <c r="Z34" s="70"/>
      <c r="AA34" s="70"/>
      <c r="AB34" s="46"/>
      <c r="AC34" s="70" t="s">
        <v>239</v>
      </c>
      <c r="AD34" s="70"/>
      <c r="AE34" s="70"/>
      <c r="AF34" s="70"/>
      <c r="AG34" s="70"/>
      <c r="AH34" s="70"/>
      <c r="AI34" s="46"/>
      <c r="AJ34" s="70" t="s">
        <v>240</v>
      </c>
      <c r="AK34" s="70"/>
      <c r="AL34" s="70"/>
      <c r="AM34" s="70"/>
      <c r="AN34" s="70"/>
      <c r="AO34" s="70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36.337969999999999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234.22382999999999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191.47789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503.85950000000003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1.7448212000000001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30.377597999999999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>
      <c r="A43" s="71" t="s">
        <v>241</v>
      </c>
      <c r="B43" s="71"/>
      <c r="C43" s="71"/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71"/>
      <c r="X43" s="71"/>
      <c r="Y43" s="71"/>
      <c r="Z43" s="71"/>
      <c r="AA43" s="71"/>
      <c r="AB43" s="71"/>
      <c r="AC43" s="71"/>
      <c r="AD43" s="71"/>
      <c r="AE43" s="71"/>
      <c r="AF43" s="71"/>
      <c r="AG43" s="71"/>
      <c r="AH43" s="71"/>
      <c r="AI43" s="71"/>
      <c r="AJ43" s="71"/>
      <c r="AK43" s="71"/>
      <c r="AL43" s="71"/>
      <c r="AM43" s="71"/>
      <c r="AN43" s="71"/>
      <c r="AO43" s="71"/>
      <c r="AP43" s="71"/>
      <c r="AQ43" s="71"/>
      <c r="AR43" s="71"/>
      <c r="AS43" s="71"/>
      <c r="AT43" s="71"/>
      <c r="AU43" s="71"/>
      <c r="AV43" s="71"/>
      <c r="AW43" s="71"/>
      <c r="AX43" s="71"/>
      <c r="AY43" s="71"/>
      <c r="AZ43" s="71"/>
      <c r="BA43" s="71"/>
      <c r="BB43" s="71"/>
      <c r="BC43" s="71"/>
      <c r="BD43" s="71"/>
      <c r="BE43" s="71"/>
      <c r="BF43" s="71"/>
      <c r="BG43" s="71"/>
      <c r="BH43" s="71"/>
      <c r="BI43" s="71"/>
      <c r="BJ43" s="71"/>
      <c r="BK43" s="46"/>
    </row>
    <row r="44" spans="1:68">
      <c r="A44" s="70" t="s">
        <v>242</v>
      </c>
      <c r="B44" s="70"/>
      <c r="C44" s="70"/>
      <c r="D44" s="70"/>
      <c r="E44" s="70"/>
      <c r="F44" s="70"/>
      <c r="G44" s="46"/>
      <c r="H44" s="70" t="s">
        <v>243</v>
      </c>
      <c r="I44" s="70"/>
      <c r="J44" s="70"/>
      <c r="K44" s="70"/>
      <c r="L44" s="70"/>
      <c r="M44" s="70"/>
      <c r="N44" s="46"/>
      <c r="O44" s="70" t="s">
        <v>244</v>
      </c>
      <c r="P44" s="70"/>
      <c r="Q44" s="70"/>
      <c r="R44" s="70"/>
      <c r="S44" s="70"/>
      <c r="T44" s="70"/>
      <c r="U44" s="46"/>
      <c r="V44" s="70" t="s">
        <v>245</v>
      </c>
      <c r="W44" s="70"/>
      <c r="X44" s="70"/>
      <c r="Y44" s="70"/>
      <c r="Z44" s="70"/>
      <c r="AA44" s="70"/>
      <c r="AB44" s="46"/>
      <c r="AC44" s="70" t="s">
        <v>246</v>
      </c>
      <c r="AD44" s="70"/>
      <c r="AE44" s="70"/>
      <c r="AF44" s="70"/>
      <c r="AG44" s="70"/>
      <c r="AH44" s="70"/>
      <c r="AI44" s="46"/>
      <c r="AJ44" s="70" t="s">
        <v>247</v>
      </c>
      <c r="AK44" s="70"/>
      <c r="AL44" s="70"/>
      <c r="AM44" s="70"/>
      <c r="AN44" s="70"/>
      <c r="AO44" s="70"/>
      <c r="AP44" s="46"/>
      <c r="AQ44" s="70" t="s">
        <v>248</v>
      </c>
      <c r="AR44" s="70"/>
      <c r="AS44" s="70"/>
      <c r="AT44" s="70"/>
      <c r="AU44" s="70"/>
      <c r="AV44" s="70"/>
      <c r="AW44" s="46"/>
      <c r="AX44" s="70" t="s">
        <v>249</v>
      </c>
      <c r="AY44" s="70"/>
      <c r="AZ44" s="70"/>
      <c r="BA44" s="70"/>
      <c r="BB44" s="70"/>
      <c r="BC44" s="70"/>
      <c r="BD44" s="46"/>
      <c r="BE44" s="70" t="s">
        <v>250</v>
      </c>
      <c r="BF44" s="70"/>
      <c r="BG44" s="70"/>
      <c r="BH44" s="70"/>
      <c r="BI44" s="70"/>
      <c r="BJ44" s="70"/>
      <c r="BK44" s="46"/>
    </row>
    <row r="45" spans="1:68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1.9813292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2.2291873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167.88515000000001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3.1882899999999999E-5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1.2167741999999999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1.8351462000000001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14.377995500000001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T42" sqref="T42"/>
    </sheetView>
  </sheetViews>
  <sheetFormatPr defaultColWidth="9" defaultRowHeight="15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>
      <c r="A1" s="62" t="s">
        <v>276</v>
      </c>
      <c r="B1" s="61" t="s">
        <v>277</v>
      </c>
      <c r="G1" s="62" t="s">
        <v>278</v>
      </c>
      <c r="H1" s="61" t="s">
        <v>279</v>
      </c>
    </row>
    <row r="3" spans="1:27">
      <c r="A3" s="72" t="s">
        <v>280</v>
      </c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</row>
    <row r="4" spans="1:27">
      <c r="A4" s="70" t="s">
        <v>281</v>
      </c>
      <c r="B4" s="70"/>
      <c r="C4" s="70"/>
      <c r="E4" s="67" t="s">
        <v>282</v>
      </c>
      <c r="F4" s="68"/>
      <c r="G4" s="68"/>
      <c r="H4" s="69"/>
      <c r="J4" s="67" t="s">
        <v>283</v>
      </c>
      <c r="K4" s="68"/>
      <c r="L4" s="69"/>
      <c r="N4" s="70" t="s">
        <v>46</v>
      </c>
      <c r="O4" s="70"/>
      <c r="P4" s="70"/>
      <c r="Q4" s="70"/>
      <c r="R4" s="70"/>
      <c r="S4" s="70"/>
      <c r="U4" s="70" t="s">
        <v>284</v>
      </c>
      <c r="V4" s="70"/>
      <c r="W4" s="70"/>
      <c r="X4" s="70"/>
      <c r="Y4" s="70"/>
      <c r="Z4" s="70"/>
    </row>
    <row r="5" spans="1:27">
      <c r="A5" s="65"/>
      <c r="B5" s="65" t="s">
        <v>285</v>
      </c>
      <c r="C5" s="65" t="s">
        <v>286</v>
      </c>
      <c r="E5" s="65"/>
      <c r="F5" s="65" t="s">
        <v>287</v>
      </c>
      <c r="G5" s="65" t="s">
        <v>288</v>
      </c>
      <c r="H5" s="65" t="s">
        <v>46</v>
      </c>
      <c r="J5" s="65"/>
      <c r="K5" s="65" t="s">
        <v>289</v>
      </c>
      <c r="L5" s="65" t="s">
        <v>290</v>
      </c>
      <c r="N5" s="65"/>
      <c r="O5" s="65" t="s">
        <v>291</v>
      </c>
      <c r="P5" s="65" t="s">
        <v>292</v>
      </c>
      <c r="Q5" s="65" t="s">
        <v>293</v>
      </c>
      <c r="R5" s="65" t="s">
        <v>294</v>
      </c>
      <c r="S5" s="65" t="s">
        <v>295</v>
      </c>
      <c r="U5" s="65"/>
      <c r="V5" s="65" t="s">
        <v>291</v>
      </c>
      <c r="W5" s="65" t="s">
        <v>292</v>
      </c>
      <c r="X5" s="65" t="s">
        <v>293</v>
      </c>
      <c r="Y5" s="65" t="s">
        <v>294</v>
      </c>
      <c r="Z5" s="65" t="s">
        <v>295</v>
      </c>
    </row>
    <row r="6" spans="1:27">
      <c r="A6" s="65" t="s">
        <v>281</v>
      </c>
      <c r="B6" s="65">
        <v>1800</v>
      </c>
      <c r="C6" s="65">
        <v>454.92293999999998</v>
      </c>
      <c r="E6" s="65" t="s">
        <v>296</v>
      </c>
      <c r="F6" s="65">
        <v>55</v>
      </c>
      <c r="G6" s="65">
        <v>15</v>
      </c>
      <c r="H6" s="65">
        <v>7</v>
      </c>
      <c r="J6" s="65" t="s">
        <v>296</v>
      </c>
      <c r="K6" s="65">
        <v>0.1</v>
      </c>
      <c r="L6" s="65">
        <v>4</v>
      </c>
      <c r="N6" s="65" t="s">
        <v>297</v>
      </c>
      <c r="O6" s="65">
        <v>40</v>
      </c>
      <c r="P6" s="65">
        <v>50</v>
      </c>
      <c r="Q6" s="65">
        <v>0</v>
      </c>
      <c r="R6" s="65">
        <v>0</v>
      </c>
      <c r="S6" s="65">
        <v>10.194706</v>
      </c>
      <c r="U6" s="65" t="s">
        <v>298</v>
      </c>
      <c r="V6" s="65">
        <v>0</v>
      </c>
      <c r="W6" s="65">
        <v>0</v>
      </c>
      <c r="X6" s="65">
        <v>20</v>
      </c>
      <c r="Y6" s="65">
        <v>0</v>
      </c>
      <c r="Z6" s="65">
        <v>4.2375216</v>
      </c>
    </row>
    <row r="7" spans="1:27">
      <c r="E7" s="65" t="s">
        <v>299</v>
      </c>
      <c r="F7" s="65">
        <v>65</v>
      </c>
      <c r="G7" s="65">
        <v>30</v>
      </c>
      <c r="H7" s="65">
        <v>20</v>
      </c>
      <c r="J7" s="65" t="s">
        <v>300</v>
      </c>
      <c r="K7" s="65">
        <v>1</v>
      </c>
      <c r="L7" s="65">
        <v>10</v>
      </c>
    </row>
    <row r="8" spans="1:27">
      <c r="E8" s="65" t="s">
        <v>301</v>
      </c>
      <c r="F8" s="65">
        <v>88.691999999999993</v>
      </c>
      <c r="G8" s="65">
        <v>1.9710000000000001</v>
      </c>
      <c r="H8" s="65">
        <v>9.3369999999999997</v>
      </c>
      <c r="J8" s="65" t="s">
        <v>301</v>
      </c>
      <c r="K8" s="65">
        <v>0.28999999999999998</v>
      </c>
      <c r="L8" s="65">
        <v>2.1829999999999998</v>
      </c>
    </row>
    <row r="13" spans="1:27">
      <c r="A13" s="71" t="s">
        <v>302</v>
      </c>
      <c r="B13" s="71"/>
      <c r="C13" s="71"/>
      <c r="D13" s="71"/>
      <c r="E13" s="71"/>
      <c r="F13" s="71"/>
      <c r="G13" s="71"/>
      <c r="H13" s="71"/>
      <c r="I13" s="71"/>
      <c r="J13" s="71"/>
      <c r="K13" s="71"/>
      <c r="L13" s="71"/>
      <c r="M13" s="71"/>
      <c r="N13" s="71"/>
      <c r="O13" s="71"/>
      <c r="P13" s="71"/>
      <c r="Q13" s="71"/>
      <c r="R13" s="71"/>
      <c r="S13" s="71"/>
      <c r="T13" s="71"/>
      <c r="U13" s="71"/>
      <c r="V13" s="71"/>
      <c r="W13" s="71"/>
      <c r="X13" s="71"/>
      <c r="Y13" s="71"/>
      <c r="Z13" s="71"/>
      <c r="AA13" s="71"/>
    </row>
    <row r="14" spans="1:27">
      <c r="A14" s="70" t="s">
        <v>303</v>
      </c>
      <c r="B14" s="70"/>
      <c r="C14" s="70"/>
      <c r="D14" s="70"/>
      <c r="E14" s="70"/>
      <c r="F14" s="70"/>
      <c r="H14" s="70" t="s">
        <v>304</v>
      </c>
      <c r="I14" s="70"/>
      <c r="J14" s="70"/>
      <c r="K14" s="70"/>
      <c r="L14" s="70"/>
      <c r="M14" s="70"/>
      <c r="O14" s="70" t="s">
        <v>305</v>
      </c>
      <c r="P14" s="70"/>
      <c r="Q14" s="70"/>
      <c r="R14" s="70"/>
      <c r="S14" s="70"/>
      <c r="T14" s="70"/>
      <c r="V14" s="70" t="s">
        <v>306</v>
      </c>
      <c r="W14" s="70"/>
      <c r="X14" s="70"/>
      <c r="Y14" s="70"/>
      <c r="Z14" s="70"/>
      <c r="AA14" s="70"/>
    </row>
    <row r="15" spans="1:27">
      <c r="A15" s="65"/>
      <c r="B15" s="65" t="s">
        <v>291</v>
      </c>
      <c r="C15" s="65" t="s">
        <v>292</v>
      </c>
      <c r="D15" s="65" t="s">
        <v>293</v>
      </c>
      <c r="E15" s="65" t="s">
        <v>294</v>
      </c>
      <c r="F15" s="65" t="s">
        <v>295</v>
      </c>
      <c r="H15" s="65"/>
      <c r="I15" s="65" t="s">
        <v>291</v>
      </c>
      <c r="J15" s="65" t="s">
        <v>292</v>
      </c>
      <c r="K15" s="65" t="s">
        <v>293</v>
      </c>
      <c r="L15" s="65" t="s">
        <v>294</v>
      </c>
      <c r="M15" s="65" t="s">
        <v>295</v>
      </c>
      <c r="O15" s="65"/>
      <c r="P15" s="65" t="s">
        <v>291</v>
      </c>
      <c r="Q15" s="65" t="s">
        <v>292</v>
      </c>
      <c r="R15" s="65" t="s">
        <v>293</v>
      </c>
      <c r="S15" s="65" t="s">
        <v>294</v>
      </c>
      <c r="T15" s="65" t="s">
        <v>295</v>
      </c>
      <c r="V15" s="65"/>
      <c r="W15" s="65" t="s">
        <v>291</v>
      </c>
      <c r="X15" s="65" t="s">
        <v>292</v>
      </c>
      <c r="Y15" s="65" t="s">
        <v>293</v>
      </c>
      <c r="Z15" s="65" t="s">
        <v>294</v>
      </c>
      <c r="AA15" s="65" t="s">
        <v>295</v>
      </c>
    </row>
    <row r="16" spans="1:27">
      <c r="A16" s="65" t="s">
        <v>307</v>
      </c>
      <c r="B16" s="65">
        <v>430</v>
      </c>
      <c r="C16" s="65">
        <v>600</v>
      </c>
      <c r="D16" s="65">
        <v>0</v>
      </c>
      <c r="E16" s="65">
        <v>3000</v>
      </c>
      <c r="F16" s="65">
        <v>74.430724999999995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1.6313093999999999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2.7643780000000001E-3</v>
      </c>
      <c r="V16" s="65" t="s">
        <v>5</v>
      </c>
      <c r="W16" s="65">
        <v>0</v>
      </c>
      <c r="X16" s="65">
        <v>0</v>
      </c>
      <c r="Y16" s="65">
        <v>65</v>
      </c>
      <c r="Z16" s="65">
        <v>0</v>
      </c>
      <c r="AA16" s="65">
        <v>35.991177</v>
      </c>
    </row>
    <row r="23" spans="1:62">
      <c r="A23" s="71" t="s">
        <v>308</v>
      </c>
      <c r="B23" s="71"/>
      <c r="C23" s="71"/>
      <c r="D23" s="71"/>
      <c r="E23" s="71"/>
      <c r="F23" s="71"/>
      <c r="G23" s="71"/>
      <c r="H23" s="71"/>
      <c r="I23" s="71"/>
      <c r="J23" s="71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1"/>
      <c r="W23" s="71"/>
      <c r="X23" s="71"/>
      <c r="Y23" s="71"/>
      <c r="Z23" s="71"/>
      <c r="AA23" s="71"/>
      <c r="AB23" s="71"/>
      <c r="AC23" s="71"/>
      <c r="AD23" s="71"/>
      <c r="AE23" s="71"/>
      <c r="AF23" s="71"/>
      <c r="AG23" s="71"/>
      <c r="AH23" s="71"/>
      <c r="AI23" s="71"/>
      <c r="AJ23" s="71"/>
      <c r="AK23" s="71"/>
      <c r="AL23" s="71"/>
      <c r="AM23" s="71"/>
      <c r="AN23" s="71"/>
      <c r="AO23" s="71"/>
      <c r="AP23" s="71"/>
      <c r="AQ23" s="71"/>
      <c r="AR23" s="71"/>
      <c r="AS23" s="71"/>
      <c r="AT23" s="71"/>
      <c r="AU23" s="71"/>
      <c r="AV23" s="71"/>
      <c r="AW23" s="71"/>
      <c r="AX23" s="71"/>
      <c r="AY23" s="71"/>
      <c r="AZ23" s="71"/>
      <c r="BA23" s="71"/>
      <c r="BB23" s="71"/>
      <c r="BC23" s="71"/>
      <c r="BD23" s="71"/>
      <c r="BE23" s="71"/>
      <c r="BF23" s="71"/>
      <c r="BG23" s="71"/>
      <c r="BH23" s="71"/>
      <c r="BI23" s="71"/>
      <c r="BJ23" s="71"/>
    </row>
    <row r="24" spans="1:62">
      <c r="A24" s="70" t="s">
        <v>309</v>
      </c>
      <c r="B24" s="70"/>
      <c r="C24" s="70"/>
      <c r="D24" s="70"/>
      <c r="E24" s="70"/>
      <c r="F24" s="70"/>
      <c r="H24" s="70" t="s">
        <v>310</v>
      </c>
      <c r="I24" s="70"/>
      <c r="J24" s="70"/>
      <c r="K24" s="70"/>
      <c r="L24" s="70"/>
      <c r="M24" s="70"/>
      <c r="O24" s="70" t="s">
        <v>311</v>
      </c>
      <c r="P24" s="70"/>
      <c r="Q24" s="70"/>
      <c r="R24" s="70"/>
      <c r="S24" s="70"/>
      <c r="T24" s="70"/>
      <c r="V24" s="70" t="s">
        <v>312</v>
      </c>
      <c r="W24" s="70"/>
      <c r="X24" s="70"/>
      <c r="Y24" s="70"/>
      <c r="Z24" s="70"/>
      <c r="AA24" s="70"/>
      <c r="AC24" s="70" t="s">
        <v>313</v>
      </c>
      <c r="AD24" s="70"/>
      <c r="AE24" s="70"/>
      <c r="AF24" s="70"/>
      <c r="AG24" s="70"/>
      <c r="AH24" s="70"/>
      <c r="AJ24" s="70" t="s">
        <v>314</v>
      </c>
      <c r="AK24" s="70"/>
      <c r="AL24" s="70"/>
      <c r="AM24" s="70"/>
      <c r="AN24" s="70"/>
      <c r="AO24" s="70"/>
      <c r="AQ24" s="70" t="s">
        <v>315</v>
      </c>
      <c r="AR24" s="70"/>
      <c r="AS24" s="70"/>
      <c r="AT24" s="70"/>
      <c r="AU24" s="70"/>
      <c r="AV24" s="70"/>
      <c r="AX24" s="70" t="s">
        <v>316</v>
      </c>
      <c r="AY24" s="70"/>
      <c r="AZ24" s="70"/>
      <c r="BA24" s="70"/>
      <c r="BB24" s="70"/>
      <c r="BC24" s="70"/>
      <c r="BE24" s="70" t="s">
        <v>317</v>
      </c>
      <c r="BF24" s="70"/>
      <c r="BG24" s="70"/>
      <c r="BH24" s="70"/>
      <c r="BI24" s="70"/>
      <c r="BJ24" s="70"/>
    </row>
    <row r="25" spans="1:62">
      <c r="A25" s="65"/>
      <c r="B25" s="65" t="s">
        <v>291</v>
      </c>
      <c r="C25" s="65" t="s">
        <v>292</v>
      </c>
      <c r="D25" s="65" t="s">
        <v>293</v>
      </c>
      <c r="E25" s="65" t="s">
        <v>294</v>
      </c>
      <c r="F25" s="65" t="s">
        <v>295</v>
      </c>
      <c r="H25" s="65"/>
      <c r="I25" s="65" t="s">
        <v>291</v>
      </c>
      <c r="J25" s="65" t="s">
        <v>292</v>
      </c>
      <c r="K25" s="65" t="s">
        <v>293</v>
      </c>
      <c r="L25" s="65" t="s">
        <v>294</v>
      </c>
      <c r="M25" s="65" t="s">
        <v>295</v>
      </c>
      <c r="O25" s="65"/>
      <c r="P25" s="65" t="s">
        <v>291</v>
      </c>
      <c r="Q25" s="65" t="s">
        <v>292</v>
      </c>
      <c r="R25" s="65" t="s">
        <v>293</v>
      </c>
      <c r="S25" s="65" t="s">
        <v>294</v>
      </c>
      <c r="T25" s="65" t="s">
        <v>295</v>
      </c>
      <c r="V25" s="65"/>
      <c r="W25" s="65" t="s">
        <v>291</v>
      </c>
      <c r="X25" s="65" t="s">
        <v>292</v>
      </c>
      <c r="Y25" s="65" t="s">
        <v>293</v>
      </c>
      <c r="Z25" s="65" t="s">
        <v>294</v>
      </c>
      <c r="AA25" s="65" t="s">
        <v>295</v>
      </c>
      <c r="AC25" s="65"/>
      <c r="AD25" s="65" t="s">
        <v>291</v>
      </c>
      <c r="AE25" s="65" t="s">
        <v>292</v>
      </c>
      <c r="AF25" s="65" t="s">
        <v>293</v>
      </c>
      <c r="AG25" s="65" t="s">
        <v>294</v>
      </c>
      <c r="AH25" s="65" t="s">
        <v>295</v>
      </c>
      <c r="AJ25" s="65"/>
      <c r="AK25" s="65" t="s">
        <v>291</v>
      </c>
      <c r="AL25" s="65" t="s">
        <v>292</v>
      </c>
      <c r="AM25" s="65" t="s">
        <v>293</v>
      </c>
      <c r="AN25" s="65" t="s">
        <v>294</v>
      </c>
      <c r="AO25" s="65" t="s">
        <v>295</v>
      </c>
      <c r="AQ25" s="65"/>
      <c r="AR25" s="65" t="s">
        <v>291</v>
      </c>
      <c r="AS25" s="65" t="s">
        <v>292</v>
      </c>
      <c r="AT25" s="65" t="s">
        <v>293</v>
      </c>
      <c r="AU25" s="65" t="s">
        <v>294</v>
      </c>
      <c r="AV25" s="65" t="s">
        <v>295</v>
      </c>
      <c r="AX25" s="65"/>
      <c r="AY25" s="65" t="s">
        <v>291</v>
      </c>
      <c r="AZ25" s="65" t="s">
        <v>292</v>
      </c>
      <c r="BA25" s="65" t="s">
        <v>293</v>
      </c>
      <c r="BB25" s="65" t="s">
        <v>294</v>
      </c>
      <c r="BC25" s="65" t="s">
        <v>295</v>
      </c>
      <c r="BE25" s="65"/>
      <c r="BF25" s="65" t="s">
        <v>291</v>
      </c>
      <c r="BG25" s="65" t="s">
        <v>292</v>
      </c>
      <c r="BH25" s="65" t="s">
        <v>293</v>
      </c>
      <c r="BI25" s="65" t="s">
        <v>294</v>
      </c>
      <c r="BJ25" s="65" t="s">
        <v>295</v>
      </c>
    </row>
    <row r="26" spans="1:62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27.763147</v>
      </c>
      <c r="H26" s="65" t="s">
        <v>9</v>
      </c>
      <c r="I26" s="65">
        <v>0.9</v>
      </c>
      <c r="J26" s="65">
        <v>1.1000000000000001</v>
      </c>
      <c r="K26" s="65">
        <v>0</v>
      </c>
      <c r="L26" s="65">
        <v>0</v>
      </c>
      <c r="M26" s="65">
        <v>0.24102380000000001</v>
      </c>
      <c r="O26" s="65" t="s">
        <v>10</v>
      </c>
      <c r="P26" s="65">
        <v>1</v>
      </c>
      <c r="Q26" s="65">
        <v>1.2</v>
      </c>
      <c r="R26" s="65">
        <v>0</v>
      </c>
      <c r="S26" s="65">
        <v>0</v>
      </c>
      <c r="T26" s="65">
        <v>0.12645753000000001</v>
      </c>
      <c r="V26" s="65" t="s">
        <v>11</v>
      </c>
      <c r="W26" s="65">
        <v>11</v>
      </c>
      <c r="X26" s="65">
        <v>14</v>
      </c>
      <c r="Y26" s="65">
        <v>0</v>
      </c>
      <c r="Z26" s="65">
        <v>35</v>
      </c>
      <c r="AA26" s="65">
        <v>2.805723</v>
      </c>
      <c r="AC26" s="65" t="s">
        <v>12</v>
      </c>
      <c r="AD26" s="65">
        <v>1.2</v>
      </c>
      <c r="AE26" s="65">
        <v>1.4</v>
      </c>
      <c r="AF26" s="65">
        <v>0</v>
      </c>
      <c r="AG26" s="65">
        <v>100</v>
      </c>
      <c r="AH26" s="65">
        <v>0.26960874000000001</v>
      </c>
      <c r="AJ26" s="65" t="s">
        <v>318</v>
      </c>
      <c r="AK26" s="65">
        <v>320</v>
      </c>
      <c r="AL26" s="65">
        <v>400</v>
      </c>
      <c r="AM26" s="65">
        <v>0</v>
      </c>
      <c r="AN26" s="65">
        <v>1000</v>
      </c>
      <c r="AO26" s="65">
        <v>78.321619999999996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0.23947373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0.32397267000000002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0.42075000000000001</v>
      </c>
    </row>
    <row r="33" spans="1:68">
      <c r="A33" s="71" t="s">
        <v>319</v>
      </c>
      <c r="B33" s="71"/>
      <c r="C33" s="71"/>
      <c r="D33" s="71"/>
      <c r="E33" s="71"/>
      <c r="F33" s="71"/>
      <c r="G33" s="71"/>
      <c r="H33" s="71"/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  <c r="AA33" s="71"/>
      <c r="AB33" s="71"/>
      <c r="AC33" s="71"/>
      <c r="AD33" s="71"/>
      <c r="AE33" s="71"/>
      <c r="AF33" s="71"/>
      <c r="AG33" s="71"/>
      <c r="AH33" s="71"/>
      <c r="AI33" s="71"/>
      <c r="AJ33" s="71"/>
      <c r="AK33" s="71"/>
      <c r="AL33" s="71"/>
      <c r="AM33" s="71"/>
      <c r="AN33" s="71"/>
      <c r="AO33" s="71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>
      <c r="A34" s="70" t="s">
        <v>320</v>
      </c>
      <c r="B34" s="70"/>
      <c r="C34" s="70"/>
      <c r="D34" s="70"/>
      <c r="E34" s="70"/>
      <c r="F34" s="70"/>
      <c r="H34" s="70" t="s">
        <v>321</v>
      </c>
      <c r="I34" s="70"/>
      <c r="J34" s="70"/>
      <c r="K34" s="70"/>
      <c r="L34" s="70"/>
      <c r="M34" s="70"/>
      <c r="O34" s="70" t="s">
        <v>178</v>
      </c>
      <c r="P34" s="70"/>
      <c r="Q34" s="70"/>
      <c r="R34" s="70"/>
      <c r="S34" s="70"/>
      <c r="T34" s="70"/>
      <c r="V34" s="70" t="s">
        <v>322</v>
      </c>
      <c r="W34" s="70"/>
      <c r="X34" s="70"/>
      <c r="Y34" s="70"/>
      <c r="Z34" s="70"/>
      <c r="AA34" s="70"/>
      <c r="AC34" s="70" t="s">
        <v>323</v>
      </c>
      <c r="AD34" s="70"/>
      <c r="AE34" s="70"/>
      <c r="AF34" s="70"/>
      <c r="AG34" s="70"/>
      <c r="AH34" s="70"/>
      <c r="AJ34" s="70" t="s">
        <v>324</v>
      </c>
      <c r="AK34" s="70"/>
      <c r="AL34" s="70"/>
      <c r="AM34" s="70"/>
      <c r="AN34" s="70"/>
      <c r="AO34" s="70"/>
    </row>
    <row r="35" spans="1:68">
      <c r="A35" s="65"/>
      <c r="B35" s="65" t="s">
        <v>291</v>
      </c>
      <c r="C35" s="65" t="s">
        <v>292</v>
      </c>
      <c r="D35" s="65" t="s">
        <v>293</v>
      </c>
      <c r="E35" s="65" t="s">
        <v>294</v>
      </c>
      <c r="F35" s="65" t="s">
        <v>295</v>
      </c>
      <c r="H35" s="65"/>
      <c r="I35" s="65" t="s">
        <v>291</v>
      </c>
      <c r="J35" s="65" t="s">
        <v>292</v>
      </c>
      <c r="K35" s="65" t="s">
        <v>293</v>
      </c>
      <c r="L35" s="65" t="s">
        <v>294</v>
      </c>
      <c r="M35" s="65" t="s">
        <v>295</v>
      </c>
      <c r="O35" s="65"/>
      <c r="P35" s="65" t="s">
        <v>291</v>
      </c>
      <c r="Q35" s="65" t="s">
        <v>292</v>
      </c>
      <c r="R35" s="65" t="s">
        <v>293</v>
      </c>
      <c r="S35" s="65" t="s">
        <v>294</v>
      </c>
      <c r="T35" s="65" t="s">
        <v>295</v>
      </c>
      <c r="V35" s="65"/>
      <c r="W35" s="65" t="s">
        <v>291</v>
      </c>
      <c r="X35" s="65" t="s">
        <v>292</v>
      </c>
      <c r="Y35" s="65" t="s">
        <v>293</v>
      </c>
      <c r="Z35" s="65" t="s">
        <v>294</v>
      </c>
      <c r="AA35" s="65" t="s">
        <v>295</v>
      </c>
      <c r="AC35" s="65"/>
      <c r="AD35" s="65" t="s">
        <v>291</v>
      </c>
      <c r="AE35" s="65" t="s">
        <v>292</v>
      </c>
      <c r="AF35" s="65" t="s">
        <v>293</v>
      </c>
      <c r="AG35" s="65" t="s">
        <v>294</v>
      </c>
      <c r="AH35" s="65" t="s">
        <v>295</v>
      </c>
      <c r="AJ35" s="65"/>
      <c r="AK35" s="65" t="s">
        <v>291</v>
      </c>
      <c r="AL35" s="65" t="s">
        <v>292</v>
      </c>
      <c r="AM35" s="65" t="s">
        <v>293</v>
      </c>
      <c r="AN35" s="65" t="s">
        <v>294</v>
      </c>
      <c r="AO35" s="65" t="s">
        <v>295</v>
      </c>
    </row>
    <row r="36" spans="1:68">
      <c r="A36" s="65" t="s">
        <v>17</v>
      </c>
      <c r="B36" s="65">
        <v>580</v>
      </c>
      <c r="C36" s="65">
        <v>800</v>
      </c>
      <c r="D36" s="65">
        <v>0</v>
      </c>
      <c r="E36" s="65">
        <v>2000</v>
      </c>
      <c r="F36" s="65">
        <v>36.337969999999999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234.22382999999999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191.47789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503.85950000000003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1.7448212000000001</v>
      </c>
      <c r="AJ36" s="65" t="s">
        <v>22</v>
      </c>
      <c r="AK36" s="65">
        <v>235</v>
      </c>
      <c r="AL36" s="65">
        <v>280</v>
      </c>
      <c r="AM36" s="65">
        <v>0</v>
      </c>
      <c r="AN36" s="65">
        <v>350</v>
      </c>
      <c r="AO36" s="65">
        <v>30.377597999999999</v>
      </c>
    </row>
    <row r="43" spans="1:68">
      <c r="A43" s="71" t="s">
        <v>325</v>
      </c>
      <c r="B43" s="71"/>
      <c r="C43" s="71"/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71"/>
      <c r="X43" s="71"/>
      <c r="Y43" s="71"/>
      <c r="Z43" s="71"/>
      <c r="AA43" s="71"/>
      <c r="AB43" s="71"/>
      <c r="AC43" s="71"/>
      <c r="AD43" s="71"/>
      <c r="AE43" s="71"/>
      <c r="AF43" s="71"/>
      <c r="AG43" s="71"/>
      <c r="AH43" s="71"/>
      <c r="AI43" s="71"/>
      <c r="AJ43" s="71"/>
      <c r="AK43" s="71"/>
      <c r="AL43" s="71"/>
      <c r="AM43" s="71"/>
      <c r="AN43" s="71"/>
      <c r="AO43" s="71"/>
      <c r="AP43" s="71"/>
      <c r="AQ43" s="71"/>
      <c r="AR43" s="71"/>
      <c r="AS43" s="71"/>
      <c r="AT43" s="71"/>
      <c r="AU43" s="71"/>
      <c r="AV43" s="71"/>
      <c r="AW43" s="71"/>
      <c r="AX43" s="71"/>
      <c r="AY43" s="71"/>
      <c r="AZ43" s="71"/>
      <c r="BA43" s="71"/>
      <c r="BB43" s="71"/>
      <c r="BC43" s="71"/>
      <c r="BD43" s="71"/>
      <c r="BE43" s="71"/>
      <c r="BF43" s="71"/>
      <c r="BG43" s="71"/>
      <c r="BH43" s="71"/>
      <c r="BI43" s="71"/>
      <c r="BJ43" s="71"/>
    </row>
    <row r="44" spans="1:68">
      <c r="A44" s="70" t="s">
        <v>326</v>
      </c>
      <c r="B44" s="70"/>
      <c r="C44" s="70"/>
      <c r="D44" s="70"/>
      <c r="E44" s="70"/>
      <c r="F44" s="70"/>
      <c r="H44" s="70" t="s">
        <v>327</v>
      </c>
      <c r="I44" s="70"/>
      <c r="J44" s="70"/>
      <c r="K44" s="70"/>
      <c r="L44" s="70"/>
      <c r="M44" s="70"/>
      <c r="O44" s="70" t="s">
        <v>328</v>
      </c>
      <c r="P44" s="70"/>
      <c r="Q44" s="70"/>
      <c r="R44" s="70"/>
      <c r="S44" s="70"/>
      <c r="T44" s="70"/>
      <c r="V44" s="70" t="s">
        <v>329</v>
      </c>
      <c r="W44" s="70"/>
      <c r="X44" s="70"/>
      <c r="Y44" s="70"/>
      <c r="Z44" s="70"/>
      <c r="AA44" s="70"/>
      <c r="AC44" s="70" t="s">
        <v>330</v>
      </c>
      <c r="AD44" s="70"/>
      <c r="AE44" s="70"/>
      <c r="AF44" s="70"/>
      <c r="AG44" s="70"/>
      <c r="AH44" s="70"/>
      <c r="AJ44" s="70" t="s">
        <v>331</v>
      </c>
      <c r="AK44" s="70"/>
      <c r="AL44" s="70"/>
      <c r="AM44" s="70"/>
      <c r="AN44" s="70"/>
      <c r="AO44" s="70"/>
      <c r="AQ44" s="70" t="s">
        <v>332</v>
      </c>
      <c r="AR44" s="70"/>
      <c r="AS44" s="70"/>
      <c r="AT44" s="70"/>
      <c r="AU44" s="70"/>
      <c r="AV44" s="70"/>
      <c r="AX44" s="70" t="s">
        <v>333</v>
      </c>
      <c r="AY44" s="70"/>
      <c r="AZ44" s="70"/>
      <c r="BA44" s="70"/>
      <c r="BB44" s="70"/>
      <c r="BC44" s="70"/>
      <c r="BE44" s="70" t="s">
        <v>334</v>
      </c>
      <c r="BF44" s="70"/>
      <c r="BG44" s="70"/>
      <c r="BH44" s="70"/>
      <c r="BI44" s="70"/>
      <c r="BJ44" s="70"/>
    </row>
    <row r="45" spans="1:68">
      <c r="A45" s="65"/>
      <c r="B45" s="65" t="s">
        <v>291</v>
      </c>
      <c r="C45" s="65" t="s">
        <v>292</v>
      </c>
      <c r="D45" s="65" t="s">
        <v>293</v>
      </c>
      <c r="E45" s="65" t="s">
        <v>294</v>
      </c>
      <c r="F45" s="65" t="s">
        <v>295</v>
      </c>
      <c r="H45" s="65"/>
      <c r="I45" s="65" t="s">
        <v>291</v>
      </c>
      <c r="J45" s="65" t="s">
        <v>292</v>
      </c>
      <c r="K45" s="65" t="s">
        <v>293</v>
      </c>
      <c r="L45" s="65" t="s">
        <v>294</v>
      </c>
      <c r="M45" s="65" t="s">
        <v>295</v>
      </c>
      <c r="O45" s="65"/>
      <c r="P45" s="65" t="s">
        <v>291</v>
      </c>
      <c r="Q45" s="65" t="s">
        <v>292</v>
      </c>
      <c r="R45" s="65" t="s">
        <v>293</v>
      </c>
      <c r="S45" s="65" t="s">
        <v>294</v>
      </c>
      <c r="T45" s="65" t="s">
        <v>295</v>
      </c>
      <c r="V45" s="65"/>
      <c r="W45" s="65" t="s">
        <v>291</v>
      </c>
      <c r="X45" s="65" t="s">
        <v>292</v>
      </c>
      <c r="Y45" s="65" t="s">
        <v>293</v>
      </c>
      <c r="Z45" s="65" t="s">
        <v>294</v>
      </c>
      <c r="AA45" s="65" t="s">
        <v>295</v>
      </c>
      <c r="AC45" s="65"/>
      <c r="AD45" s="65" t="s">
        <v>291</v>
      </c>
      <c r="AE45" s="65" t="s">
        <v>292</v>
      </c>
      <c r="AF45" s="65" t="s">
        <v>293</v>
      </c>
      <c r="AG45" s="65" t="s">
        <v>294</v>
      </c>
      <c r="AH45" s="65" t="s">
        <v>295</v>
      </c>
      <c r="AJ45" s="65"/>
      <c r="AK45" s="65" t="s">
        <v>291</v>
      </c>
      <c r="AL45" s="65" t="s">
        <v>292</v>
      </c>
      <c r="AM45" s="65" t="s">
        <v>293</v>
      </c>
      <c r="AN45" s="65" t="s">
        <v>294</v>
      </c>
      <c r="AO45" s="65" t="s">
        <v>295</v>
      </c>
      <c r="AQ45" s="65"/>
      <c r="AR45" s="65" t="s">
        <v>291</v>
      </c>
      <c r="AS45" s="65" t="s">
        <v>292</v>
      </c>
      <c r="AT45" s="65" t="s">
        <v>293</v>
      </c>
      <c r="AU45" s="65" t="s">
        <v>294</v>
      </c>
      <c r="AV45" s="65" t="s">
        <v>295</v>
      </c>
      <c r="AX45" s="65"/>
      <c r="AY45" s="65" t="s">
        <v>291</v>
      </c>
      <c r="AZ45" s="65" t="s">
        <v>292</v>
      </c>
      <c r="BA45" s="65" t="s">
        <v>293</v>
      </c>
      <c r="BB45" s="65" t="s">
        <v>294</v>
      </c>
      <c r="BC45" s="65" t="s">
        <v>295</v>
      </c>
      <c r="BE45" s="65"/>
      <c r="BF45" s="65" t="s">
        <v>291</v>
      </c>
      <c r="BG45" s="65" t="s">
        <v>292</v>
      </c>
      <c r="BH45" s="65" t="s">
        <v>293</v>
      </c>
      <c r="BI45" s="65" t="s">
        <v>294</v>
      </c>
      <c r="BJ45" s="65" t="s">
        <v>295</v>
      </c>
    </row>
    <row r="46" spans="1:68">
      <c r="A46" s="65" t="s">
        <v>23</v>
      </c>
      <c r="B46" s="65">
        <v>6</v>
      </c>
      <c r="C46" s="65">
        <v>8</v>
      </c>
      <c r="D46" s="65">
        <v>0</v>
      </c>
      <c r="E46" s="65">
        <v>45</v>
      </c>
      <c r="F46" s="65">
        <v>1.9813292</v>
      </c>
      <c r="H46" s="65" t="s">
        <v>24</v>
      </c>
      <c r="I46" s="65">
        <v>6</v>
      </c>
      <c r="J46" s="65">
        <v>7</v>
      </c>
      <c r="K46" s="65">
        <v>0</v>
      </c>
      <c r="L46" s="65">
        <v>35</v>
      </c>
      <c r="M46" s="65">
        <v>2.2291873</v>
      </c>
      <c r="O46" s="65" t="s">
        <v>335</v>
      </c>
      <c r="P46" s="65">
        <v>600</v>
      </c>
      <c r="Q46" s="65">
        <v>800</v>
      </c>
      <c r="R46" s="65">
        <v>0</v>
      </c>
      <c r="S46" s="65">
        <v>10000</v>
      </c>
      <c r="T46" s="65">
        <v>167.88515000000001</v>
      </c>
      <c r="V46" s="65" t="s">
        <v>29</v>
      </c>
      <c r="W46" s="65">
        <v>0</v>
      </c>
      <c r="X46" s="65">
        <v>0</v>
      </c>
      <c r="Y46" s="65">
        <v>2.5</v>
      </c>
      <c r="Z46" s="65">
        <v>10</v>
      </c>
      <c r="AA46" s="65">
        <v>3.1882899999999999E-5</v>
      </c>
      <c r="AC46" s="65" t="s">
        <v>25</v>
      </c>
      <c r="AD46" s="65">
        <v>0</v>
      </c>
      <c r="AE46" s="65">
        <v>0</v>
      </c>
      <c r="AF46" s="65">
        <v>3.5</v>
      </c>
      <c r="AG46" s="65">
        <v>11</v>
      </c>
      <c r="AH46" s="65">
        <v>1.2167741999999999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1.8351462000000001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14.377995500000001</v>
      </c>
      <c r="AX46" s="65" t="s">
        <v>336</v>
      </c>
      <c r="AY46" s="65"/>
      <c r="AZ46" s="65"/>
      <c r="BA46" s="65"/>
      <c r="BB46" s="65"/>
      <c r="BC46" s="65"/>
      <c r="BE46" s="65" t="s">
        <v>337</v>
      </c>
      <c r="BF46" s="65"/>
      <c r="BG46" s="65"/>
      <c r="BH46" s="65"/>
      <c r="BI46" s="65"/>
      <c r="BJ46" s="65"/>
    </row>
  </sheetData>
  <mergeCells count="38"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13:AA13"/>
    <mergeCell ref="A14:F14"/>
    <mergeCell ref="H14:M14"/>
    <mergeCell ref="O14:T14"/>
    <mergeCell ref="V14:AA14"/>
    <mergeCell ref="A23:BJ23"/>
    <mergeCell ref="A3:Z3"/>
    <mergeCell ref="A4:C4"/>
    <mergeCell ref="E4:H4"/>
    <mergeCell ref="J4:L4"/>
    <mergeCell ref="N4:S4"/>
    <mergeCell ref="U4:Z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L27" sqref="L27"/>
    </sheetView>
  </sheetViews>
  <sheetFormatPr defaultRowHeight="15"/>
  <sheetData>
    <row r="1" spans="1:113" ht="16.5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>
      <c r="A2" s="61" t="s">
        <v>338</v>
      </c>
      <c r="B2" s="61" t="s">
        <v>339</v>
      </c>
      <c r="C2" s="61" t="s">
        <v>340</v>
      </c>
      <c r="D2" s="61">
        <v>59</v>
      </c>
      <c r="E2" s="61">
        <v>454.92293999999998</v>
      </c>
      <c r="F2" s="61">
        <v>96.838554000000002</v>
      </c>
      <c r="G2" s="61">
        <v>2.1516232</v>
      </c>
      <c r="H2" s="61">
        <v>2.1305803999999999</v>
      </c>
      <c r="I2" s="61">
        <v>2.104288E-2</v>
      </c>
      <c r="J2" s="61">
        <v>10.194706</v>
      </c>
      <c r="K2" s="61">
        <v>10.090805</v>
      </c>
      <c r="L2" s="61">
        <v>0.10390070999999999</v>
      </c>
      <c r="M2" s="61">
        <v>4.2375216</v>
      </c>
      <c r="N2" s="61">
        <v>0.74122160000000004</v>
      </c>
      <c r="O2" s="61">
        <v>2.2487303999999999</v>
      </c>
      <c r="P2" s="61">
        <v>103.08855</v>
      </c>
      <c r="Q2" s="61">
        <v>1.8130488</v>
      </c>
      <c r="R2" s="61">
        <v>74.430724999999995</v>
      </c>
      <c r="S2" s="61">
        <v>0.28016436</v>
      </c>
      <c r="T2" s="61">
        <v>889.80535999999995</v>
      </c>
      <c r="U2" s="61">
        <v>2.7643780000000001E-3</v>
      </c>
      <c r="V2" s="61">
        <v>1.6313093999999999</v>
      </c>
      <c r="W2" s="61">
        <v>35.991177</v>
      </c>
      <c r="X2" s="61">
        <v>27.763147</v>
      </c>
      <c r="Y2" s="61">
        <v>0.24102380000000001</v>
      </c>
      <c r="Z2" s="61">
        <v>0.12645753000000001</v>
      </c>
      <c r="AA2" s="61">
        <v>2.805723</v>
      </c>
      <c r="AB2" s="61">
        <v>0.26960874000000001</v>
      </c>
      <c r="AC2" s="61">
        <v>78.321619999999996</v>
      </c>
      <c r="AD2" s="61">
        <v>0.23947373</v>
      </c>
      <c r="AE2" s="61">
        <v>0.32397267000000002</v>
      </c>
      <c r="AF2" s="61">
        <v>0.42075000000000001</v>
      </c>
      <c r="AG2" s="61">
        <v>36.337969999999999</v>
      </c>
      <c r="AH2" s="61">
        <v>36.218964</v>
      </c>
      <c r="AI2" s="61">
        <v>0.119006716</v>
      </c>
      <c r="AJ2" s="61">
        <v>234.22382999999999</v>
      </c>
      <c r="AK2" s="61">
        <v>191.47789</v>
      </c>
      <c r="AL2" s="61">
        <v>1.7448212000000001</v>
      </c>
      <c r="AM2" s="61">
        <v>503.85950000000003</v>
      </c>
      <c r="AN2" s="61">
        <v>30.377597999999999</v>
      </c>
      <c r="AO2" s="61">
        <v>1.9813292</v>
      </c>
      <c r="AP2" s="61">
        <v>1.9736374999999999</v>
      </c>
      <c r="AQ2" s="61">
        <v>7.6917110000000004E-3</v>
      </c>
      <c r="AR2" s="61">
        <v>2.2291873</v>
      </c>
      <c r="AS2" s="61">
        <v>167.88515000000001</v>
      </c>
      <c r="AT2" s="66">
        <v>3.1882899999999999E-5</v>
      </c>
      <c r="AU2" s="61">
        <v>1.2167741999999999</v>
      </c>
      <c r="AV2" s="61">
        <v>1.8351462000000001</v>
      </c>
      <c r="AW2" s="61">
        <v>14.377995500000001</v>
      </c>
      <c r="AX2" s="61">
        <v>6.9537039999999998E-3</v>
      </c>
      <c r="AY2" s="61">
        <v>7.7744169999999996E-3</v>
      </c>
      <c r="AZ2" s="61">
        <v>0.82136240000000005</v>
      </c>
      <c r="BA2" s="61">
        <v>2.0021507999999999</v>
      </c>
      <c r="BB2" s="61">
        <v>0.39075496999999998</v>
      </c>
      <c r="BC2" s="61">
        <v>0.39680225000000002</v>
      </c>
      <c r="BD2" s="61">
        <v>1.2120934999999999</v>
      </c>
      <c r="BE2" s="61">
        <v>0.12434663</v>
      </c>
      <c r="BF2" s="61">
        <v>0.8773204</v>
      </c>
      <c r="BG2" s="61">
        <v>0</v>
      </c>
      <c r="BH2" s="61">
        <v>0</v>
      </c>
      <c r="BI2" s="61">
        <v>0</v>
      </c>
      <c r="BJ2" s="61">
        <v>3.90487E-3</v>
      </c>
      <c r="BK2" s="61">
        <v>0</v>
      </c>
      <c r="BL2" s="61">
        <v>3.190277E-3</v>
      </c>
      <c r="BM2" s="61">
        <v>4.5137140000000003E-3</v>
      </c>
      <c r="BN2" s="61">
        <v>6.6485700000000003E-4</v>
      </c>
      <c r="BO2" s="61">
        <v>0.32464692000000001</v>
      </c>
      <c r="BP2" s="61">
        <v>1.1103658000000001E-2</v>
      </c>
      <c r="BQ2" s="61">
        <v>0.12054819</v>
      </c>
      <c r="BR2" s="61">
        <v>0.47499019999999997</v>
      </c>
      <c r="BS2" s="61">
        <v>1.0996432</v>
      </c>
      <c r="BT2" s="61">
        <v>0.14646429</v>
      </c>
      <c r="BU2" s="66">
        <v>2.32636E-6</v>
      </c>
      <c r="BV2" s="61">
        <v>0</v>
      </c>
      <c r="BW2" s="61">
        <v>9.5528899999999996E-3</v>
      </c>
      <c r="BX2" s="61">
        <v>4.8644430000000004E-3</v>
      </c>
      <c r="BY2" s="61">
        <v>8.6541700000000005E-4</v>
      </c>
      <c r="BZ2" s="61">
        <v>1.1711E-4</v>
      </c>
      <c r="CA2" s="61">
        <v>2.778403E-3</v>
      </c>
      <c r="CB2" s="66">
        <v>0</v>
      </c>
      <c r="CC2" s="66">
        <v>9.0736599999999995E-5</v>
      </c>
      <c r="CD2" s="66">
        <v>2.8275500000000001E-5</v>
      </c>
      <c r="CE2" s="61">
        <v>7.1089669999999999E-3</v>
      </c>
      <c r="CF2" s="66">
        <v>5.4175100000000002E-5</v>
      </c>
      <c r="CG2" s="61">
        <v>0</v>
      </c>
      <c r="CH2" s="61">
        <v>0</v>
      </c>
      <c r="CI2" s="66">
        <v>0</v>
      </c>
      <c r="CJ2" s="61">
        <v>0</v>
      </c>
      <c r="CK2" s="61">
        <v>1.898329E-3</v>
      </c>
      <c r="CL2" s="61">
        <v>1.337268E-3</v>
      </c>
      <c r="CM2" s="61">
        <v>2.271758E-3</v>
      </c>
      <c r="CN2" s="61">
        <v>438.38440000000003</v>
      </c>
      <c r="CO2" s="61">
        <v>766.29830000000004</v>
      </c>
      <c r="CP2" s="61">
        <v>184.59156999999999</v>
      </c>
      <c r="CQ2" s="61">
        <v>112.07313499999999</v>
      </c>
      <c r="CR2" s="61">
        <v>78.095984999999999</v>
      </c>
      <c r="CS2" s="61">
        <v>130.42435</v>
      </c>
      <c r="CT2" s="61">
        <v>434.50128000000001</v>
      </c>
      <c r="CU2" s="61">
        <v>181.48939999999999</v>
      </c>
      <c r="CV2" s="61">
        <v>432.65350000000001</v>
      </c>
      <c r="CW2" s="61">
        <v>164.48566</v>
      </c>
      <c r="CX2" s="61">
        <v>60.707614999999997</v>
      </c>
      <c r="CY2" s="61">
        <v>651.06744000000003</v>
      </c>
      <c r="CZ2" s="61">
        <v>169.50596999999999</v>
      </c>
      <c r="DA2" s="61">
        <v>594.39940000000001</v>
      </c>
      <c r="DB2" s="61">
        <v>696.0059</v>
      </c>
      <c r="DC2" s="61">
        <v>743.93700000000001</v>
      </c>
      <c r="DD2" s="61">
        <v>1103.8036</v>
      </c>
      <c r="DE2" s="61">
        <v>134.80530999999999</v>
      </c>
      <c r="DF2" s="61">
        <v>839.53650000000005</v>
      </c>
      <c r="DG2" s="61">
        <v>243.45534000000001</v>
      </c>
      <c r="DH2" s="61">
        <v>0</v>
      </c>
      <c r="DI2" s="61">
        <v>0</v>
      </c>
    </row>
    <row r="5" spans="1:113">
      <c r="A5" t="s">
        <v>104</v>
      </c>
      <c r="B5" t="s">
        <v>105</v>
      </c>
      <c r="C5" t="s">
        <v>106</v>
      </c>
      <c r="D5" t="s">
        <v>107</v>
      </c>
    </row>
    <row r="6" spans="1:113">
      <c r="A6">
        <f>BA2</f>
        <v>2.0021507999999999</v>
      </c>
      <c r="B6">
        <f>BB2</f>
        <v>0.39075496999999998</v>
      </c>
      <c r="C6">
        <f>BC2</f>
        <v>0.39680225000000002</v>
      </c>
      <c r="D6">
        <f>BD2</f>
        <v>1.2120934999999999</v>
      </c>
    </row>
    <row r="7" spans="1:113">
      <c r="B7">
        <f>ROUND(B6/MAX($B$6,$C$6,$D$6),1)</f>
        <v>0.3</v>
      </c>
      <c r="C7">
        <f>ROUND(C6/MAX($B$6,$C$6,$D$6),1)</f>
        <v>0.3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F8" sqref="F8"/>
    </sheetView>
  </sheetViews>
  <sheetFormatPr defaultRowHeight="15"/>
  <cols>
    <col min="1" max="1" width="4.85546875" bestFit="1" customWidth="1"/>
    <col min="2" max="2" width="11.140625" bestFit="1" customWidth="1"/>
    <col min="3" max="3" width="5.42578125" bestFit="1" customWidth="1"/>
    <col min="4" max="4" width="4.42578125" bestFit="1" customWidth="1"/>
    <col min="5" max="9" width="6.140625" style="22" customWidth="1"/>
    <col min="20" max="20" width="6.42578125" bestFit="1" customWidth="1"/>
  </cols>
  <sheetData>
    <row r="1" spans="1:9">
      <c r="A1" s="54"/>
      <c r="B1" s="54" t="s">
        <v>256</v>
      </c>
      <c r="C1" s="54" t="s">
        <v>254</v>
      </c>
      <c r="E1" s="73" t="s">
        <v>36</v>
      </c>
      <c r="F1" s="73"/>
      <c r="G1" s="73" t="s">
        <v>37</v>
      </c>
      <c r="H1" s="73"/>
      <c r="I1" s="51" t="s">
        <v>38</v>
      </c>
    </row>
    <row r="2" spans="1:9">
      <c r="A2" s="54" t="s">
        <v>255</v>
      </c>
      <c r="B2" s="55">
        <v>22455</v>
      </c>
      <c r="C2" s="56">
        <f ca="1">YEAR(TODAY())-YEAR(B2)+IF(TODAY()&gt;=DATE(YEAR(TODAY()),MONTH(B2),DAY(B2)),0,-1)</f>
        <v>59</v>
      </c>
      <c r="E2" s="52">
        <v>155.1</v>
      </c>
      <c r="F2" s="53" t="s">
        <v>39</v>
      </c>
      <c r="G2" s="52">
        <v>61</v>
      </c>
      <c r="H2" s="51" t="s">
        <v>41</v>
      </c>
      <c r="I2" s="73">
        <f>ROUND(G3/E3^2,1)</f>
        <v>25.4</v>
      </c>
    </row>
    <row r="3" spans="1:9">
      <c r="E3" s="51">
        <f>E2/100</f>
        <v>1.5509999999999999</v>
      </c>
      <c r="F3" s="51" t="s">
        <v>40</v>
      </c>
      <c r="G3" s="51">
        <f>G2</f>
        <v>61</v>
      </c>
      <c r="H3" s="51" t="s">
        <v>41</v>
      </c>
      <c r="I3" s="73"/>
    </row>
    <row r="4" spans="1:9">
      <c r="A4" t="s">
        <v>273</v>
      </c>
    </row>
    <row r="5" spans="1:9">
      <c r="B5" s="60">
        <v>44089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R22" sqref="R22"/>
    </sheetView>
  </sheetViews>
  <sheetFormatPr defaultRowHeight="15"/>
  <cols>
    <col min="5" max="6" width="9" customWidth="1"/>
  </cols>
  <sheetData>
    <row r="1" spans="1:14" ht="41.25" customHeight="1">
      <c r="A1" s="74" t="s">
        <v>1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</row>
    <row r="2" spans="1:14">
      <c r="E2" s="75" t="str">
        <f>'DRIs DATA'!B1</f>
        <v>(설문지 : FFQ 95문항 설문지, 사용자 : 이연희, ID : H2500020)</v>
      </c>
      <c r="F2" s="75"/>
      <c r="G2" s="75"/>
      <c r="H2" s="75"/>
      <c r="I2" s="75"/>
      <c r="J2" s="75"/>
    </row>
    <row r="3" spans="1:14" ht="8.1" customHeight="1"/>
    <row r="4" spans="1:14">
      <c r="K4" t="s">
        <v>2</v>
      </c>
      <c r="L4" t="str">
        <f>'DRIs DATA'!H1</f>
        <v>2020년 11월 24일 16:25:08</v>
      </c>
    </row>
    <row r="5" spans="1:14" ht="8.1" customHeight="1"/>
    <row r="6" spans="1:14" ht="9.9499999999999993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/>
    <row r="8" spans="1:14" ht="21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1">
      <c r="A24" s="2" t="s">
        <v>6</v>
      </c>
    </row>
    <row r="25" spans="1:1" ht="16.5" customHeight="1">
      <c r="A25" s="2"/>
    </row>
    <row r="39" spans="1:1" ht="21">
      <c r="A39" s="2" t="s">
        <v>7</v>
      </c>
    </row>
    <row r="54" s="46" customFormat="1"/>
    <row r="70" spans="1:14" s="46" customFormat="1"/>
    <row r="71" spans="1:14" ht="21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/>
    <row r="97" spans="1:14" s="46" customFormat="1"/>
    <row r="98" spans="1:14" s="46" customFormat="1"/>
    <row r="99" spans="1:14" s="46" customFormat="1"/>
    <row r="100" spans="1:14" s="46" customFormat="1"/>
    <row r="105" spans="1:14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1">
      <c r="A106" s="2" t="s">
        <v>16</v>
      </c>
    </row>
    <row r="127" spans="1:14" s="46" customFormat="1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/>
    <row r="134" spans="1:14" s="46" customFormat="1"/>
    <row r="135" spans="1:14" s="46" customFormat="1"/>
    <row r="136" spans="1:14" s="46" customFormat="1"/>
    <row r="137" spans="1:14" s="46" customFormat="1"/>
    <row r="138" spans="1:14" s="46" customFormat="1"/>
    <row r="139" spans="1:14" s="46" customFormat="1"/>
    <row r="140" spans="1:14" s="46" customFormat="1"/>
    <row r="141" spans="1:14" s="46" customFormat="1"/>
    <row r="142" spans="1:14" s="46" customFormat="1"/>
    <row r="143" spans="1:14" s="46" customFormat="1"/>
    <row r="144" spans="1:14" ht="21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8"/>
  <sheetViews>
    <sheetView tabSelected="1" view="pageBreakPreview" zoomScaleNormal="100" zoomScaleSheetLayoutView="100" zoomScalePageLayoutView="10" workbookViewId="0">
      <selection activeCell="E50" sqref="E50"/>
    </sheetView>
  </sheetViews>
  <sheetFormatPr defaultRowHeight="18" customHeight="1"/>
  <cols>
    <col min="1" max="1" width="4" customWidth="1"/>
    <col min="2" max="2" width="1.85546875" customWidth="1"/>
    <col min="3" max="3" width="9" customWidth="1"/>
    <col min="4" max="4" width="1.85546875" customWidth="1"/>
    <col min="5" max="5" width="9" customWidth="1"/>
    <col min="6" max="6" width="1.85546875" customWidth="1"/>
    <col min="7" max="8" width="4" customWidth="1"/>
    <col min="9" max="11" width="9" customWidth="1"/>
    <col min="12" max="12" width="1.85546875" customWidth="1"/>
    <col min="13" max="13" width="9" customWidth="1"/>
    <col min="14" max="14" width="1.85546875" customWidth="1"/>
    <col min="15" max="16" width="4" customWidth="1"/>
    <col min="17" max="19" width="9" customWidth="1"/>
    <col min="20" max="20" width="1.85546875" customWidth="1"/>
    <col min="21" max="21" width="4" style="6" customWidth="1"/>
  </cols>
  <sheetData>
    <row r="1" spans="1:19" ht="18" customHeight="1">
      <c r="P1" s="6"/>
    </row>
    <row r="2" spans="1:19" ht="18" customHeight="1">
      <c r="B2" s="149" t="s">
        <v>196</v>
      </c>
      <c r="C2" s="149"/>
      <c r="D2" s="149"/>
      <c r="E2" s="149"/>
      <c r="F2" s="149"/>
      <c r="G2" s="149"/>
      <c r="H2" s="149"/>
      <c r="I2" s="149"/>
      <c r="J2" s="149"/>
      <c r="K2" s="149"/>
      <c r="L2" s="149"/>
      <c r="M2" s="149"/>
      <c r="N2" s="149"/>
      <c r="O2" s="149"/>
      <c r="P2" s="149"/>
      <c r="Q2" s="149"/>
      <c r="R2" s="149"/>
      <c r="S2" s="149"/>
    </row>
    <row r="3" spans="1:19" ht="18" customHeight="1">
      <c r="A3" s="6"/>
      <c r="B3" s="149"/>
      <c r="C3" s="149"/>
      <c r="D3" s="149"/>
      <c r="E3" s="149"/>
      <c r="F3" s="149"/>
      <c r="G3" s="149"/>
      <c r="H3" s="149"/>
      <c r="I3" s="149"/>
      <c r="J3" s="149"/>
      <c r="K3" s="149"/>
      <c r="L3" s="149"/>
      <c r="M3" s="149"/>
      <c r="N3" s="149"/>
      <c r="O3" s="149"/>
      <c r="P3" s="149"/>
      <c r="Q3" s="149"/>
      <c r="R3" s="149"/>
      <c r="S3" s="149"/>
    </row>
    <row r="4" spans="1:19" ht="18" customHeight="1" thickBot="1">
      <c r="A4" s="6"/>
      <c r="B4" s="150"/>
      <c r="C4" s="150"/>
      <c r="D4" s="150"/>
      <c r="E4" s="150"/>
      <c r="F4" s="150"/>
      <c r="G4" s="150"/>
      <c r="H4" s="150"/>
      <c r="I4" s="150"/>
      <c r="J4" s="150"/>
      <c r="K4" s="150"/>
      <c r="L4" s="150"/>
      <c r="M4" s="150"/>
      <c r="N4" s="150"/>
      <c r="O4" s="150"/>
      <c r="P4" s="150"/>
      <c r="Q4" s="150"/>
      <c r="R4" s="150"/>
      <c r="S4" s="150"/>
    </row>
    <row r="5" spans="1:19" ht="18" customHeight="1">
      <c r="A5" s="6"/>
      <c r="B5" s="147" t="s">
        <v>275</v>
      </c>
      <c r="C5" s="147"/>
      <c r="D5" s="147"/>
      <c r="E5" s="147"/>
      <c r="F5" s="147"/>
      <c r="G5" s="147"/>
      <c r="H5" s="147"/>
      <c r="I5" s="147"/>
      <c r="J5" s="147"/>
      <c r="K5" s="147"/>
      <c r="L5" s="147"/>
      <c r="M5" s="147"/>
      <c r="N5" s="147"/>
      <c r="O5" s="147"/>
      <c r="P5" s="147"/>
      <c r="Q5" s="147"/>
      <c r="R5" s="147"/>
      <c r="S5" s="147"/>
    </row>
    <row r="6" spans="1:19" ht="18" customHeight="1">
      <c r="B6" s="148"/>
      <c r="C6" s="148"/>
      <c r="D6" s="148"/>
      <c r="E6" s="148"/>
      <c r="F6" s="148"/>
      <c r="G6" s="148"/>
      <c r="H6" s="148"/>
      <c r="I6" s="148"/>
      <c r="J6" s="148"/>
      <c r="K6" s="148"/>
      <c r="L6" s="148"/>
      <c r="M6" s="148"/>
      <c r="N6" s="148"/>
      <c r="O6" s="148"/>
      <c r="P6" s="148"/>
      <c r="Q6" s="148"/>
      <c r="R6" s="148"/>
      <c r="S6" s="148"/>
    </row>
    <row r="7" spans="1:19" ht="18" customHeight="1">
      <c r="B7" s="148"/>
      <c r="C7" s="148"/>
      <c r="D7" s="148"/>
      <c r="E7" s="148"/>
      <c r="F7" s="148"/>
      <c r="G7" s="148"/>
      <c r="H7" s="148"/>
      <c r="I7" s="148"/>
      <c r="J7" s="148"/>
      <c r="K7" s="148"/>
      <c r="L7" s="148"/>
      <c r="M7" s="148"/>
      <c r="N7" s="148"/>
      <c r="O7" s="148"/>
      <c r="P7" s="148"/>
      <c r="Q7" s="148"/>
      <c r="R7" s="148"/>
      <c r="S7" s="148"/>
    </row>
    <row r="8" spans="1:19" ht="18" customHeight="1">
      <c r="B8" s="148"/>
      <c r="C8" s="148"/>
      <c r="D8" s="148"/>
      <c r="E8" s="148"/>
      <c r="F8" s="148"/>
      <c r="G8" s="148"/>
      <c r="H8" s="148"/>
      <c r="I8" s="148"/>
      <c r="J8" s="148"/>
      <c r="K8" s="148"/>
      <c r="L8" s="148"/>
      <c r="M8" s="148"/>
      <c r="N8" s="148"/>
      <c r="O8" s="148"/>
      <c r="P8" s="148"/>
      <c r="Q8" s="148"/>
      <c r="R8" s="148"/>
      <c r="S8" s="148"/>
    </row>
    <row r="9" spans="1:19" ht="18" customHeight="1" thickBot="1">
      <c r="B9" s="148"/>
      <c r="C9" s="148"/>
      <c r="D9" s="148"/>
      <c r="E9" s="148"/>
      <c r="F9" s="148"/>
      <c r="G9" s="148"/>
      <c r="H9" s="148"/>
      <c r="I9" s="148"/>
      <c r="J9" s="148"/>
      <c r="K9" s="148"/>
      <c r="L9" s="148"/>
      <c r="M9" s="148"/>
      <c r="N9" s="148"/>
      <c r="O9" s="148"/>
      <c r="P9" s="148"/>
      <c r="Q9" s="148"/>
      <c r="R9" s="148"/>
      <c r="S9" s="148"/>
    </row>
    <row r="10" spans="1:19" ht="18" customHeight="1">
      <c r="C10" s="153" t="s">
        <v>30</v>
      </c>
      <c r="D10" s="153"/>
      <c r="E10" s="154"/>
      <c r="F10" s="157">
        <f>'개인정보 및 신체계측 입력'!B5</f>
        <v>44089</v>
      </c>
      <c r="G10" s="116"/>
      <c r="H10" s="116"/>
      <c r="I10" s="116"/>
      <c r="K10" s="112" t="s">
        <v>33</v>
      </c>
      <c r="L10" s="113"/>
      <c r="M10" s="112" t="s">
        <v>34</v>
      </c>
      <c r="N10" s="113"/>
      <c r="O10" s="112" t="s">
        <v>35</v>
      </c>
      <c r="P10" s="112"/>
      <c r="Q10" s="112"/>
      <c r="R10" s="112"/>
      <c r="S10" s="112"/>
    </row>
    <row r="11" spans="1:19" ht="18" customHeight="1" thickBot="1">
      <c r="C11" s="155"/>
      <c r="D11" s="155"/>
      <c r="E11" s="156"/>
      <c r="F11" s="117"/>
      <c r="G11" s="117"/>
      <c r="H11" s="117"/>
      <c r="I11" s="117"/>
      <c r="K11" s="114"/>
      <c r="L11" s="115"/>
      <c r="M11" s="114"/>
      <c r="N11" s="115"/>
      <c r="O11" s="114"/>
      <c r="P11" s="114"/>
      <c r="Q11" s="114"/>
      <c r="R11" s="114"/>
      <c r="S11" s="114"/>
    </row>
    <row r="12" spans="1:19" ht="18" customHeight="1">
      <c r="C12" s="153" t="s">
        <v>32</v>
      </c>
      <c r="D12" s="153"/>
      <c r="E12" s="154"/>
      <c r="F12" s="138">
        <f ca="1">'개인정보 및 신체계측 입력'!C2</f>
        <v>59</v>
      </c>
      <c r="G12" s="138"/>
      <c r="H12" s="138"/>
      <c r="I12" s="138"/>
      <c r="K12" s="129">
        <f>'개인정보 및 신체계측 입력'!E2</f>
        <v>155.1</v>
      </c>
      <c r="L12" s="130"/>
      <c r="M12" s="123">
        <f>'개인정보 및 신체계측 입력'!G2</f>
        <v>61</v>
      </c>
      <c r="N12" s="124"/>
      <c r="O12" s="119" t="s">
        <v>271</v>
      </c>
      <c r="P12" s="113"/>
      <c r="Q12" s="116">
        <f>'개인정보 및 신체계측 입력'!I2</f>
        <v>25.4</v>
      </c>
      <c r="R12" s="116"/>
      <c r="S12" s="116"/>
    </row>
    <row r="13" spans="1:19" ht="18" customHeight="1" thickBot="1">
      <c r="C13" s="158"/>
      <c r="D13" s="158"/>
      <c r="E13" s="159"/>
      <c r="F13" s="139"/>
      <c r="G13" s="139"/>
      <c r="H13" s="139"/>
      <c r="I13" s="139"/>
      <c r="K13" s="131"/>
      <c r="L13" s="132"/>
      <c r="M13" s="125"/>
      <c r="N13" s="126"/>
      <c r="O13" s="120"/>
      <c r="P13" s="121"/>
      <c r="Q13" s="117"/>
      <c r="R13" s="117"/>
      <c r="S13" s="117"/>
    </row>
    <row r="14" spans="1:19" ht="18" customHeight="1">
      <c r="C14" s="155" t="s">
        <v>31</v>
      </c>
      <c r="D14" s="155"/>
      <c r="E14" s="156"/>
      <c r="F14" s="117" t="str">
        <f>MID('DRIs DATA'!B1,28,3)</f>
        <v>이연희</v>
      </c>
      <c r="G14" s="117"/>
      <c r="H14" s="117"/>
      <c r="I14" s="117"/>
      <c r="K14" s="131"/>
      <c r="L14" s="132"/>
      <c r="M14" s="125"/>
      <c r="N14" s="126"/>
      <c r="O14" s="120"/>
      <c r="P14" s="121"/>
      <c r="Q14" s="117"/>
      <c r="R14" s="117"/>
      <c r="S14" s="117"/>
    </row>
    <row r="15" spans="1:19" ht="18" customHeight="1" thickBot="1">
      <c r="C15" s="158"/>
      <c r="D15" s="158"/>
      <c r="E15" s="159"/>
      <c r="F15" s="118"/>
      <c r="G15" s="118"/>
      <c r="H15" s="118"/>
      <c r="I15" s="118"/>
      <c r="K15" s="133"/>
      <c r="L15" s="134"/>
      <c r="M15" s="127"/>
      <c r="N15" s="128"/>
      <c r="O15" s="122"/>
      <c r="P15" s="115"/>
      <c r="Q15" s="118"/>
      <c r="R15" s="118"/>
      <c r="S15" s="118"/>
    </row>
    <row r="16" spans="1:19" ht="18" customHeight="1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>
      <c r="B19" s="76" t="s">
        <v>42</v>
      </c>
      <c r="C19" s="77"/>
      <c r="D19" s="77"/>
      <c r="E19" s="77"/>
      <c r="F19" s="77"/>
      <c r="G19" s="77"/>
      <c r="H19" s="77"/>
      <c r="I19" s="77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8"/>
    </row>
    <row r="20" spans="2:20" ht="18" customHeight="1" thickBot="1">
      <c r="B20" s="79"/>
      <c r="C20" s="80"/>
      <c r="D20" s="80"/>
      <c r="E20" s="80"/>
      <c r="F20" s="80"/>
      <c r="G20" s="80"/>
      <c r="H20" s="80"/>
      <c r="I20" s="80"/>
      <c r="J20" s="80"/>
      <c r="K20" s="80"/>
      <c r="L20" s="80"/>
      <c r="M20" s="80"/>
      <c r="N20" s="80"/>
      <c r="O20" s="80"/>
      <c r="P20" s="80"/>
      <c r="Q20" s="80"/>
      <c r="R20" s="80"/>
      <c r="S20" s="80"/>
      <c r="T20" s="81"/>
    </row>
    <row r="21" spans="2:20" ht="18" customHeight="1">
      <c r="B21" s="27"/>
      <c r="C21" s="27"/>
      <c r="D21" s="27"/>
      <c r="E21" s="27"/>
      <c r="F21" s="27"/>
      <c r="G21" s="27"/>
      <c r="H21" s="27"/>
      <c r="I21" s="27"/>
    </row>
    <row r="23" spans="2:20" ht="18" customHeight="1">
      <c r="E23" s="8"/>
      <c r="G23" s="7"/>
    </row>
    <row r="24" spans="2:20" ht="18" customHeight="1">
      <c r="G24" s="7"/>
      <c r="H24" s="14"/>
    </row>
    <row r="35" spans="2:20" ht="18" customHeight="1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>
      <c r="B36" s="12"/>
      <c r="C36" s="33" t="s">
        <v>50</v>
      </c>
      <c r="D36" s="144" t="s">
        <v>43</v>
      </c>
      <c r="E36" s="144"/>
      <c r="F36" s="144"/>
      <c r="G36" s="144"/>
      <c r="H36" s="144"/>
      <c r="I36" s="34">
        <f>'DRIs DATA'!F8</f>
        <v>88.691999999999993</v>
      </c>
      <c r="J36" s="145" t="s">
        <v>44</v>
      </c>
      <c r="K36" s="145"/>
      <c r="L36" s="145"/>
      <c r="M36" s="145"/>
      <c r="N36" s="35"/>
      <c r="O36" s="143" t="s">
        <v>45</v>
      </c>
      <c r="P36" s="143"/>
      <c r="Q36" s="143"/>
      <c r="R36" s="143"/>
      <c r="S36" s="143"/>
      <c r="T36" s="6"/>
    </row>
    <row r="37" spans="2:20" ht="18" customHeight="1">
      <c r="B37" s="12"/>
      <c r="C37" s="140" t="s">
        <v>182</v>
      </c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40"/>
      <c r="O37" s="140"/>
      <c r="P37" s="140"/>
      <c r="Q37" s="140"/>
      <c r="R37" s="140"/>
      <c r="S37" s="140"/>
      <c r="T37" s="6"/>
    </row>
    <row r="38" spans="2:20" ht="18" customHeight="1">
      <c r="B38" s="12"/>
      <c r="C38" s="140"/>
      <c r="D38" s="140"/>
      <c r="E38" s="140"/>
      <c r="F38" s="140"/>
      <c r="G38" s="140"/>
      <c r="H38" s="140"/>
      <c r="I38" s="140"/>
      <c r="J38" s="140"/>
      <c r="K38" s="140"/>
      <c r="L38" s="140"/>
      <c r="M38" s="140"/>
      <c r="N38" s="140"/>
      <c r="O38" s="140"/>
      <c r="P38" s="140"/>
      <c r="Q38" s="140"/>
      <c r="R38" s="140"/>
      <c r="S38" s="140"/>
      <c r="T38" s="6"/>
    </row>
    <row r="39" spans="2:20" ht="18" customHeight="1" thickBot="1">
      <c r="B39" s="12"/>
      <c r="C39" s="141"/>
      <c r="D39" s="141"/>
      <c r="E39" s="141"/>
      <c r="F39" s="141"/>
      <c r="G39" s="141"/>
      <c r="H39" s="141"/>
      <c r="I39" s="141"/>
      <c r="J39" s="141"/>
      <c r="K39" s="141"/>
      <c r="L39" s="141"/>
      <c r="M39" s="141"/>
      <c r="N39" s="141"/>
      <c r="O39" s="141"/>
      <c r="P39" s="141"/>
      <c r="Q39" s="141"/>
      <c r="R39" s="141"/>
      <c r="S39" s="141"/>
      <c r="T39" s="6"/>
    </row>
    <row r="40" spans="2:20" ht="18" customHeight="1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>
      <c r="B41" s="6"/>
      <c r="C41" s="33" t="s">
        <v>47</v>
      </c>
      <c r="D41" s="144" t="s">
        <v>43</v>
      </c>
      <c r="E41" s="144"/>
      <c r="F41" s="144"/>
      <c r="G41" s="144"/>
      <c r="H41" s="144"/>
      <c r="I41" s="34">
        <f>'DRIs DATA'!G8</f>
        <v>1.9710000000000001</v>
      </c>
      <c r="J41" s="145" t="s">
        <v>44</v>
      </c>
      <c r="K41" s="145"/>
      <c r="L41" s="145"/>
      <c r="M41" s="145"/>
      <c r="N41" s="35"/>
      <c r="O41" s="142" t="s">
        <v>49</v>
      </c>
      <c r="P41" s="142"/>
      <c r="Q41" s="142"/>
      <c r="R41" s="142"/>
      <c r="S41" s="142"/>
      <c r="T41" s="6"/>
    </row>
    <row r="42" spans="2:20" ht="18" customHeight="1">
      <c r="B42" s="6"/>
      <c r="C42" s="85" t="s">
        <v>184</v>
      </c>
      <c r="D42" s="85"/>
      <c r="E42" s="85"/>
      <c r="F42" s="85"/>
      <c r="G42" s="85"/>
      <c r="H42" s="85"/>
      <c r="I42" s="85"/>
      <c r="J42" s="85"/>
      <c r="K42" s="85"/>
      <c r="L42" s="85"/>
      <c r="M42" s="85"/>
      <c r="N42" s="85"/>
      <c r="O42" s="85"/>
      <c r="P42" s="85"/>
      <c r="Q42" s="85"/>
      <c r="R42" s="85"/>
      <c r="S42" s="85"/>
      <c r="T42" s="6"/>
    </row>
    <row r="43" spans="2:20" ht="18" customHeight="1">
      <c r="B43" s="6"/>
      <c r="C43" s="85"/>
      <c r="D43" s="85"/>
      <c r="E43" s="85"/>
      <c r="F43" s="85"/>
      <c r="G43" s="85"/>
      <c r="H43" s="85"/>
      <c r="I43" s="85"/>
      <c r="J43" s="85"/>
      <c r="K43" s="85"/>
      <c r="L43" s="85"/>
      <c r="M43" s="85"/>
      <c r="N43" s="85"/>
      <c r="O43" s="85"/>
      <c r="P43" s="85"/>
      <c r="Q43" s="85"/>
      <c r="R43" s="85"/>
      <c r="S43" s="85"/>
      <c r="T43" s="6"/>
    </row>
    <row r="44" spans="2:20" ht="18" customHeight="1" thickBot="1">
      <c r="B44" s="6"/>
      <c r="C44" s="86"/>
      <c r="D44" s="86"/>
      <c r="E44" s="86"/>
      <c r="F44" s="86"/>
      <c r="G44" s="86"/>
      <c r="H44" s="86"/>
      <c r="I44" s="86"/>
      <c r="J44" s="86"/>
      <c r="K44" s="86"/>
      <c r="L44" s="86"/>
      <c r="M44" s="86"/>
      <c r="N44" s="86"/>
      <c r="O44" s="86"/>
      <c r="P44" s="86"/>
      <c r="Q44" s="86"/>
      <c r="R44" s="86"/>
      <c r="S44" s="86"/>
      <c r="T44" s="6"/>
    </row>
    <row r="45" spans="2:20" ht="18" customHeight="1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>
      <c r="B46" s="6"/>
      <c r="C46" s="33" t="s">
        <v>46</v>
      </c>
      <c r="D46" s="146" t="s">
        <v>43</v>
      </c>
      <c r="E46" s="146"/>
      <c r="F46" s="146"/>
      <c r="G46" s="146"/>
      <c r="H46" s="146"/>
      <c r="I46" s="34">
        <f>'DRIs DATA'!H8</f>
        <v>9.3369999999999997</v>
      </c>
      <c r="J46" s="145" t="s">
        <v>44</v>
      </c>
      <c r="K46" s="145"/>
      <c r="L46" s="145"/>
      <c r="M46" s="145"/>
      <c r="N46" s="35"/>
      <c r="O46" s="142" t="s">
        <v>48</v>
      </c>
      <c r="P46" s="142"/>
      <c r="Q46" s="142"/>
      <c r="R46" s="142"/>
      <c r="S46" s="142"/>
      <c r="T46" s="6"/>
    </row>
    <row r="47" spans="2:20" ht="18" customHeight="1">
      <c r="B47" s="6"/>
      <c r="C47" s="85" t="s">
        <v>183</v>
      </c>
      <c r="D47" s="85"/>
      <c r="E47" s="85"/>
      <c r="F47" s="85"/>
      <c r="G47" s="85"/>
      <c r="H47" s="85"/>
      <c r="I47" s="85"/>
      <c r="J47" s="85"/>
      <c r="K47" s="85"/>
      <c r="L47" s="85"/>
      <c r="M47" s="85"/>
      <c r="N47" s="85"/>
      <c r="O47" s="85"/>
      <c r="P47" s="85"/>
      <c r="Q47" s="85"/>
      <c r="R47" s="85"/>
      <c r="S47" s="85"/>
      <c r="T47" s="6"/>
    </row>
    <row r="48" spans="2:20" ht="18" customHeight="1" thickBot="1">
      <c r="B48" s="6"/>
      <c r="C48" s="86"/>
      <c r="D48" s="86"/>
      <c r="E48" s="86"/>
      <c r="F48" s="86"/>
      <c r="G48" s="86"/>
      <c r="H48" s="86"/>
      <c r="I48" s="86"/>
      <c r="J48" s="86"/>
      <c r="K48" s="86"/>
      <c r="L48" s="86"/>
      <c r="M48" s="86"/>
      <c r="N48" s="86"/>
      <c r="O48" s="86"/>
      <c r="P48" s="86"/>
      <c r="Q48" s="86"/>
      <c r="R48" s="86"/>
      <c r="S48" s="86"/>
      <c r="T48" s="6"/>
    </row>
    <row r="49" spans="1:20" ht="18" customHeight="1">
      <c r="B49" s="6"/>
      <c r="T49" s="6"/>
    </row>
    <row r="50" spans="1:20" ht="18" customHeight="1">
      <c r="B50" s="6"/>
      <c r="T50" s="6"/>
    </row>
    <row r="51" spans="1:20" ht="18" customHeight="1" thickBot="1">
      <c r="B51" s="6"/>
      <c r="T51" s="6"/>
    </row>
    <row r="52" spans="1:20" ht="18" customHeight="1">
      <c r="B52" s="76" t="s">
        <v>191</v>
      </c>
      <c r="C52" s="77"/>
      <c r="D52" s="77"/>
      <c r="E52" s="77"/>
      <c r="F52" s="77"/>
      <c r="G52" s="77"/>
      <c r="H52" s="77"/>
      <c r="I52" s="77"/>
      <c r="J52" s="77"/>
      <c r="K52" s="77"/>
      <c r="L52" s="77"/>
      <c r="M52" s="77"/>
      <c r="N52" s="77"/>
      <c r="O52" s="77"/>
      <c r="P52" s="77"/>
      <c r="Q52" s="77"/>
      <c r="R52" s="77"/>
      <c r="S52" s="77"/>
      <c r="T52" s="78"/>
    </row>
    <row r="53" spans="1:20" ht="18" customHeight="1" thickBot="1">
      <c r="B53" s="79"/>
      <c r="C53" s="80"/>
      <c r="D53" s="80"/>
      <c r="E53" s="80"/>
      <c r="F53" s="80"/>
      <c r="G53" s="80"/>
      <c r="H53" s="80"/>
      <c r="I53" s="80"/>
      <c r="J53" s="80"/>
      <c r="K53" s="80"/>
      <c r="L53" s="80"/>
      <c r="M53" s="80"/>
      <c r="N53" s="80"/>
      <c r="O53" s="80"/>
      <c r="P53" s="80"/>
      <c r="Q53" s="80"/>
      <c r="R53" s="80"/>
      <c r="S53" s="80"/>
      <c r="T53" s="81"/>
    </row>
    <row r="54" spans="1:20" ht="18" customHeight="1"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</row>
    <row r="55" spans="1:20" ht="18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</row>
    <row r="56" spans="1:20" ht="18" customHeight="1">
      <c r="A56" s="6"/>
    </row>
    <row r="67" spans="2:21" ht="18" customHeight="1"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</row>
    <row r="68" spans="2:21" ht="18" customHeight="1" thickBot="1">
      <c r="B68" s="6"/>
      <c r="C68" s="151" t="s">
        <v>164</v>
      </c>
      <c r="D68" s="151"/>
      <c r="E68" s="151"/>
      <c r="F68" s="151"/>
      <c r="G68" s="151"/>
      <c r="H68" s="144" t="s">
        <v>170</v>
      </c>
      <c r="I68" s="144"/>
      <c r="J68" s="144"/>
      <c r="K68" s="36">
        <f>ROUND('그룹 전체 사용자의 일일 입력'!B6/MAX('그룹 전체 사용자의 일일 입력'!$B$6,'그룹 전체 사용자의 일일 입력'!$C$6,'그룹 전체 사용자의 일일 입력'!$D$6),1)</f>
        <v>0.3</v>
      </c>
      <c r="L68" s="36" t="s">
        <v>53</v>
      </c>
      <c r="M68" s="36">
        <f>ROUND('그룹 전체 사용자의 일일 입력'!C6/MAX('그룹 전체 사용자의 일일 입력'!$B$6,'그룹 전체 사용자의 일일 입력'!$C$6,'그룹 전체 사용자의 일일 입력'!$D$6),1)</f>
        <v>0.3</v>
      </c>
      <c r="N68" s="36" t="s">
        <v>53</v>
      </c>
      <c r="O68" s="152">
        <f>ROUND('그룹 전체 사용자의 일일 입력'!D6/MAX('그룹 전체 사용자의 일일 입력'!$B$6,'그룹 전체 사용자의 일일 입력'!$C$6,'그룹 전체 사용자의 일일 입력'!$D$6),1)</f>
        <v>1</v>
      </c>
      <c r="P68" s="152"/>
      <c r="Q68" s="37" t="s">
        <v>54</v>
      </c>
      <c r="R68" s="35"/>
      <c r="S68" s="35"/>
      <c r="T68" s="6"/>
    </row>
    <row r="69" spans="2:21" ht="18" customHeight="1" thickBot="1">
      <c r="B69" s="6"/>
      <c r="C69" s="86" t="s">
        <v>165</v>
      </c>
      <c r="D69" s="86"/>
      <c r="E69" s="86"/>
      <c r="F69" s="86"/>
      <c r="G69" s="86"/>
      <c r="H69" s="86"/>
      <c r="I69" s="86"/>
      <c r="J69" s="86"/>
      <c r="K69" s="86"/>
      <c r="L69" s="86"/>
      <c r="M69" s="86"/>
      <c r="N69" s="86"/>
      <c r="O69" s="86"/>
      <c r="P69" s="86"/>
      <c r="Q69" s="86"/>
      <c r="R69" s="86"/>
      <c r="S69" s="86"/>
      <c r="T69" s="6"/>
      <c r="U69" s="13"/>
    </row>
    <row r="70" spans="2:21" ht="18" customHeight="1"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13"/>
    </row>
    <row r="71" spans="2:21" ht="18" customHeight="1" thickBot="1">
      <c r="B71" s="6"/>
      <c r="C71" s="151" t="s">
        <v>51</v>
      </c>
      <c r="D71" s="151"/>
      <c r="E71" s="151"/>
      <c r="F71" s="151"/>
      <c r="G71" s="151"/>
      <c r="H71" s="38"/>
      <c r="I71" s="144" t="s">
        <v>52</v>
      </c>
      <c r="J71" s="144"/>
      <c r="K71" s="36">
        <f>ROUND('DRIs DATA'!L8,1)</f>
        <v>2.2000000000000002</v>
      </c>
      <c r="L71" s="36" t="s">
        <v>53</v>
      </c>
      <c r="M71" s="36">
        <f>ROUND('DRIs DATA'!K8,1)</f>
        <v>0.3</v>
      </c>
      <c r="N71" s="145" t="s">
        <v>54</v>
      </c>
      <c r="O71" s="145"/>
      <c r="P71" s="145"/>
      <c r="Q71" s="145"/>
      <c r="R71" s="39"/>
      <c r="S71" s="35"/>
      <c r="T71" s="6"/>
    </row>
    <row r="72" spans="2:21" ht="18" customHeight="1">
      <c r="B72" s="6"/>
      <c r="C72" s="85" t="s">
        <v>181</v>
      </c>
      <c r="D72" s="85"/>
      <c r="E72" s="85"/>
      <c r="F72" s="85"/>
      <c r="G72" s="85"/>
      <c r="H72" s="85"/>
      <c r="I72" s="85"/>
      <c r="J72" s="85"/>
      <c r="K72" s="85"/>
      <c r="L72" s="85"/>
      <c r="M72" s="85"/>
      <c r="N72" s="85"/>
      <c r="O72" s="85"/>
      <c r="P72" s="85"/>
      <c r="Q72" s="85"/>
      <c r="R72" s="85"/>
      <c r="S72" s="85"/>
      <c r="T72" s="6"/>
      <c r="U72" s="13"/>
    </row>
    <row r="73" spans="2:21" ht="18" customHeight="1" thickBot="1">
      <c r="B73" s="6"/>
      <c r="C73" s="86"/>
      <c r="D73" s="86"/>
      <c r="E73" s="86"/>
      <c r="F73" s="86"/>
      <c r="G73" s="86"/>
      <c r="H73" s="86"/>
      <c r="I73" s="86"/>
      <c r="J73" s="86"/>
      <c r="K73" s="86"/>
      <c r="L73" s="86"/>
      <c r="M73" s="86"/>
      <c r="N73" s="86"/>
      <c r="O73" s="86"/>
      <c r="P73" s="86"/>
      <c r="Q73" s="86"/>
      <c r="R73" s="86"/>
      <c r="S73" s="86"/>
      <c r="T73" s="13"/>
      <c r="U73" s="13"/>
    </row>
    <row r="74" spans="2:21" ht="18" customHeight="1"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</row>
    <row r="75" spans="2:21" ht="18" customHeight="1" thickBot="1">
      <c r="B75" s="6"/>
      <c r="T75" s="6"/>
    </row>
    <row r="76" spans="2:21" ht="18" customHeight="1">
      <c r="B76" s="76" t="s">
        <v>192</v>
      </c>
      <c r="C76" s="77"/>
      <c r="D76" s="77"/>
      <c r="E76" s="77"/>
      <c r="F76" s="77"/>
      <c r="G76" s="77"/>
      <c r="H76" s="77"/>
      <c r="I76" s="77"/>
      <c r="J76" s="77"/>
      <c r="K76" s="77"/>
      <c r="L76" s="77"/>
      <c r="M76" s="77"/>
      <c r="N76" s="77"/>
      <c r="O76" s="77"/>
      <c r="P76" s="77"/>
      <c r="Q76" s="77"/>
      <c r="R76" s="77"/>
      <c r="S76" s="77"/>
      <c r="T76" s="78"/>
    </row>
    <row r="77" spans="2:21" ht="18" customHeight="1" thickBot="1">
      <c r="B77" s="79"/>
      <c r="C77" s="80"/>
      <c r="D77" s="80"/>
      <c r="E77" s="80"/>
      <c r="F77" s="80"/>
      <c r="G77" s="80"/>
      <c r="H77" s="80"/>
      <c r="I77" s="80"/>
      <c r="J77" s="80"/>
      <c r="K77" s="80"/>
      <c r="L77" s="80"/>
      <c r="M77" s="80"/>
      <c r="N77" s="80"/>
      <c r="O77" s="80"/>
      <c r="P77" s="80"/>
      <c r="Q77" s="80"/>
      <c r="R77" s="80"/>
      <c r="S77" s="80"/>
      <c r="T77" s="81"/>
    </row>
    <row r="78" spans="2:21" ht="18" customHeight="1"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</row>
    <row r="79" spans="2:21" ht="18" customHeight="1">
      <c r="B79" s="87" t="s">
        <v>168</v>
      </c>
      <c r="C79" s="87"/>
      <c r="D79" s="87"/>
      <c r="E79" s="87"/>
      <c r="F79" s="21"/>
      <c r="G79" s="21"/>
      <c r="H79" s="21"/>
      <c r="L79" s="87" t="s">
        <v>172</v>
      </c>
      <c r="M79" s="87"/>
      <c r="N79" s="87"/>
      <c r="O79" s="87"/>
      <c r="P79" s="87"/>
    </row>
    <row r="80" spans="2:21" ht="18" customHeight="1">
      <c r="L80" s="11"/>
      <c r="M80" s="11"/>
      <c r="N80" s="11"/>
      <c r="O80" s="11"/>
      <c r="P80" s="11"/>
      <c r="Q80" s="11"/>
      <c r="R80" s="11"/>
      <c r="S80" s="11"/>
      <c r="T80" s="11"/>
    </row>
    <row r="81" spans="1:21" ht="18" customHeight="1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>
      <c r="A83" s="11"/>
      <c r="L83" s="11"/>
      <c r="M83" s="11"/>
      <c r="N83" s="11"/>
      <c r="O83" s="11"/>
      <c r="P83" s="11"/>
      <c r="Q83" s="11"/>
      <c r="R83" s="11"/>
      <c r="S83" s="11"/>
      <c r="T83" s="11"/>
      <c r="U83" s="12"/>
    </row>
    <row r="84" spans="1:21" ht="18" customHeight="1">
      <c r="A84" s="11"/>
      <c r="U84" s="12"/>
    </row>
    <row r="85" spans="1:21" ht="18" customHeight="1">
      <c r="A85" s="11"/>
      <c r="U85" s="12"/>
    </row>
    <row r="86" spans="1:21" ht="18" customHeight="1">
      <c r="A86" s="11"/>
      <c r="F86" s="11"/>
      <c r="K86" s="11"/>
      <c r="U86" s="12"/>
    </row>
    <row r="87" spans="1:21" ht="18" customHeight="1">
      <c r="C87" s="11"/>
      <c r="D87" s="11"/>
      <c r="E87" s="11"/>
      <c r="F87" s="11"/>
      <c r="H87" s="11"/>
      <c r="I87" s="11"/>
      <c r="J87" s="11"/>
      <c r="K87" s="11"/>
    </row>
    <row r="88" spans="1:21" ht="18" customHeight="1">
      <c r="F88" s="11"/>
      <c r="K88" s="11"/>
    </row>
    <row r="89" spans="1:21" ht="18" customHeight="1">
      <c r="F89" s="11"/>
      <c r="K89" s="11"/>
    </row>
    <row r="90" spans="1:21" ht="18" customHeight="1">
      <c r="B90" s="11"/>
      <c r="C90" s="11"/>
      <c r="D90" s="11"/>
      <c r="E90" s="11"/>
      <c r="F90" s="11"/>
      <c r="G90" s="11"/>
      <c r="H90" s="11"/>
      <c r="I90" s="11"/>
      <c r="J90" s="11"/>
      <c r="K90" s="11"/>
    </row>
    <row r="91" spans="1:21" ht="18" customHeight="1" thickBot="1">
      <c r="B91" s="11"/>
      <c r="C91" s="11"/>
      <c r="D91" s="11"/>
      <c r="E91" s="11"/>
      <c r="G91" s="11"/>
      <c r="H91" s="11"/>
      <c r="I91" s="11"/>
      <c r="J91" s="11"/>
    </row>
    <row r="92" spans="1:21" ht="18" customHeight="1">
      <c r="B92" s="135" t="s">
        <v>268</v>
      </c>
      <c r="C92" s="136"/>
      <c r="D92" s="136"/>
      <c r="E92" s="136"/>
      <c r="F92" s="136"/>
      <c r="G92" s="136"/>
      <c r="H92" s="136"/>
      <c r="I92" s="136"/>
      <c r="J92" s="137"/>
      <c r="L92" s="135" t="s">
        <v>175</v>
      </c>
      <c r="M92" s="136"/>
      <c r="N92" s="136"/>
      <c r="O92" s="136"/>
      <c r="P92" s="136"/>
      <c r="Q92" s="136"/>
      <c r="R92" s="136"/>
      <c r="S92" s="136"/>
      <c r="T92" s="137"/>
    </row>
    <row r="93" spans="1:21" ht="18" customHeight="1">
      <c r="B93" s="90" t="s">
        <v>171</v>
      </c>
      <c r="C93" s="88"/>
      <c r="D93" s="88"/>
      <c r="E93" s="88"/>
      <c r="F93" s="91">
        <f>ROUND('DRIs DATA'!F16/'DRIs DATA'!C16*100,2)</f>
        <v>9.92</v>
      </c>
      <c r="G93" s="91"/>
      <c r="H93" s="88" t="s">
        <v>167</v>
      </c>
      <c r="I93" s="88"/>
      <c r="J93" s="89"/>
      <c r="L93" s="90" t="s">
        <v>171</v>
      </c>
      <c r="M93" s="88"/>
      <c r="N93" s="88"/>
      <c r="O93" s="88"/>
      <c r="P93" s="88"/>
      <c r="Q93" s="23">
        <f>ROUND('DRIs DATA'!M16/'DRIs DATA'!K16*100,2)</f>
        <v>13.59</v>
      </c>
      <c r="R93" s="88" t="s">
        <v>167</v>
      </c>
      <c r="S93" s="88"/>
      <c r="T93" s="89"/>
    </row>
    <row r="94" spans="1:21" ht="18" customHeight="1">
      <c r="B94" s="40"/>
      <c r="C94" s="6"/>
      <c r="D94" s="6"/>
      <c r="E94" s="6"/>
      <c r="F94" s="6"/>
      <c r="G94" s="6"/>
      <c r="H94" s="6"/>
      <c r="I94" s="6"/>
      <c r="J94" s="41"/>
      <c r="L94" s="40"/>
      <c r="M94" s="6"/>
      <c r="N94" s="6"/>
      <c r="O94" s="6"/>
      <c r="P94" s="6"/>
      <c r="Q94" s="6"/>
      <c r="R94" s="6"/>
      <c r="S94" s="6"/>
      <c r="T94" s="41"/>
    </row>
    <row r="95" spans="1:21" ht="18" customHeight="1">
      <c r="B95" s="93" t="s">
        <v>180</v>
      </c>
      <c r="C95" s="94"/>
      <c r="D95" s="94"/>
      <c r="E95" s="94"/>
      <c r="F95" s="94"/>
      <c r="G95" s="94"/>
      <c r="H95" s="94"/>
      <c r="I95" s="94"/>
      <c r="J95" s="95"/>
      <c r="L95" s="99" t="s">
        <v>173</v>
      </c>
      <c r="M95" s="100"/>
      <c r="N95" s="100"/>
      <c r="O95" s="100"/>
      <c r="P95" s="100"/>
      <c r="Q95" s="100"/>
      <c r="R95" s="100"/>
      <c r="S95" s="100"/>
      <c r="T95" s="101"/>
    </row>
    <row r="96" spans="1:21" ht="18" customHeight="1">
      <c r="B96" s="93"/>
      <c r="C96" s="94"/>
      <c r="D96" s="94"/>
      <c r="E96" s="94"/>
      <c r="F96" s="94"/>
      <c r="G96" s="94"/>
      <c r="H96" s="94"/>
      <c r="I96" s="94"/>
      <c r="J96" s="95"/>
      <c r="L96" s="99"/>
      <c r="M96" s="100"/>
      <c r="N96" s="100"/>
      <c r="O96" s="100"/>
      <c r="P96" s="100"/>
      <c r="Q96" s="100"/>
      <c r="R96" s="100"/>
      <c r="S96" s="100"/>
      <c r="T96" s="101"/>
    </row>
    <row r="97" spans="2:21" ht="18" customHeight="1">
      <c r="B97" s="93"/>
      <c r="C97" s="94"/>
      <c r="D97" s="94"/>
      <c r="E97" s="94"/>
      <c r="F97" s="94"/>
      <c r="G97" s="94"/>
      <c r="H97" s="94"/>
      <c r="I97" s="94"/>
      <c r="J97" s="95"/>
      <c r="L97" s="99"/>
      <c r="M97" s="100"/>
      <c r="N97" s="100"/>
      <c r="O97" s="100"/>
      <c r="P97" s="100"/>
      <c r="Q97" s="100"/>
      <c r="R97" s="100"/>
      <c r="S97" s="100"/>
      <c r="T97" s="101"/>
    </row>
    <row r="98" spans="2:21" ht="18" customHeight="1">
      <c r="B98" s="93"/>
      <c r="C98" s="94"/>
      <c r="D98" s="94"/>
      <c r="E98" s="94"/>
      <c r="F98" s="94"/>
      <c r="G98" s="94"/>
      <c r="H98" s="94"/>
      <c r="I98" s="94"/>
      <c r="J98" s="95"/>
      <c r="L98" s="99"/>
      <c r="M98" s="100"/>
      <c r="N98" s="100"/>
      <c r="O98" s="100"/>
      <c r="P98" s="100"/>
      <c r="Q98" s="100"/>
      <c r="R98" s="100"/>
      <c r="S98" s="100"/>
      <c r="T98" s="101"/>
    </row>
    <row r="99" spans="2:21" ht="18" customHeight="1">
      <c r="B99" s="93"/>
      <c r="C99" s="94"/>
      <c r="D99" s="94"/>
      <c r="E99" s="94"/>
      <c r="F99" s="94"/>
      <c r="G99" s="94"/>
      <c r="H99" s="94"/>
      <c r="I99" s="94"/>
      <c r="J99" s="95"/>
      <c r="L99" s="99"/>
      <c r="M99" s="100"/>
      <c r="N99" s="100"/>
      <c r="O99" s="100"/>
      <c r="P99" s="100"/>
      <c r="Q99" s="100"/>
      <c r="R99" s="100"/>
      <c r="S99" s="100"/>
      <c r="T99" s="101"/>
      <c r="U99" s="17"/>
    </row>
    <row r="100" spans="2:21" ht="18" customHeight="1" thickBot="1">
      <c r="B100" s="96"/>
      <c r="C100" s="97"/>
      <c r="D100" s="97"/>
      <c r="E100" s="97"/>
      <c r="F100" s="97"/>
      <c r="G100" s="97"/>
      <c r="H100" s="97"/>
      <c r="I100" s="97"/>
      <c r="J100" s="98"/>
      <c r="L100" s="102"/>
      <c r="M100" s="103"/>
      <c r="N100" s="103"/>
      <c r="O100" s="103"/>
      <c r="P100" s="103"/>
      <c r="Q100" s="103"/>
      <c r="R100" s="103"/>
      <c r="S100" s="103"/>
      <c r="T100" s="104"/>
      <c r="U100" s="17"/>
    </row>
    <row r="101" spans="2:21" ht="18" customHeight="1">
      <c r="B101" s="18"/>
      <c r="C101" s="18"/>
      <c r="D101" s="18"/>
      <c r="E101" s="18"/>
      <c r="F101" s="18"/>
      <c r="G101" s="18"/>
      <c r="H101" s="18"/>
      <c r="I101" s="18"/>
      <c r="J101" s="18"/>
      <c r="L101" s="28"/>
      <c r="M101" s="28"/>
      <c r="N101" s="28"/>
      <c r="O101" s="28"/>
      <c r="P101" s="28"/>
      <c r="Q101" s="28"/>
      <c r="R101" s="28"/>
      <c r="S101" s="28"/>
      <c r="T101" s="28"/>
      <c r="U101" s="17"/>
    </row>
    <row r="102" spans="2:21" ht="18" customHeight="1" thickBot="1">
      <c r="B102" s="18"/>
      <c r="C102" s="18"/>
      <c r="D102" s="18"/>
      <c r="E102" s="18"/>
      <c r="F102" s="18"/>
      <c r="G102" s="18"/>
      <c r="H102" s="18"/>
      <c r="I102" s="18"/>
      <c r="J102" s="18"/>
      <c r="L102" s="29"/>
      <c r="M102" s="29"/>
      <c r="N102" s="29"/>
      <c r="O102" s="29"/>
      <c r="P102" s="29"/>
      <c r="Q102" s="29"/>
      <c r="R102" s="29"/>
      <c r="S102" s="29"/>
      <c r="T102" s="29"/>
      <c r="U102" s="17"/>
    </row>
    <row r="103" spans="2:21" ht="18" customHeight="1">
      <c r="B103" s="76" t="s">
        <v>193</v>
      </c>
      <c r="C103" s="77"/>
      <c r="D103" s="77"/>
      <c r="E103" s="77"/>
      <c r="F103" s="77"/>
      <c r="G103" s="77"/>
      <c r="H103" s="77"/>
      <c r="I103" s="77"/>
      <c r="J103" s="77"/>
      <c r="K103" s="77"/>
      <c r="L103" s="77"/>
      <c r="M103" s="77"/>
      <c r="N103" s="77"/>
      <c r="O103" s="77"/>
      <c r="P103" s="77"/>
      <c r="Q103" s="77"/>
      <c r="R103" s="77"/>
      <c r="S103" s="77"/>
      <c r="T103" s="78"/>
    </row>
    <row r="104" spans="2:21" ht="18" customHeight="1" thickBot="1">
      <c r="B104" s="79"/>
      <c r="C104" s="80"/>
      <c r="D104" s="80"/>
      <c r="E104" s="80"/>
      <c r="F104" s="80"/>
      <c r="G104" s="80"/>
      <c r="H104" s="80"/>
      <c r="I104" s="80"/>
      <c r="J104" s="80"/>
      <c r="K104" s="80"/>
      <c r="L104" s="80"/>
      <c r="M104" s="80"/>
      <c r="N104" s="80"/>
      <c r="O104" s="80"/>
      <c r="P104" s="80"/>
      <c r="Q104" s="80"/>
      <c r="R104" s="80"/>
      <c r="S104" s="80"/>
      <c r="T104" s="81"/>
    </row>
    <row r="105" spans="2:21" ht="18" customHeight="1">
      <c r="C105" s="31"/>
      <c r="D105" s="31"/>
      <c r="E105" s="31"/>
      <c r="F105" s="31"/>
      <c r="G105" s="31"/>
      <c r="H105" s="31"/>
      <c r="I105" s="31"/>
    </row>
    <row r="106" spans="2:21" ht="18" customHeight="1">
      <c r="B106" s="87" t="s">
        <v>169</v>
      </c>
      <c r="C106" s="87"/>
      <c r="D106" s="87"/>
      <c r="E106" s="87"/>
      <c r="F106" s="6"/>
      <c r="G106" s="6"/>
      <c r="H106" s="6"/>
      <c r="I106" s="6"/>
      <c r="L106" s="87" t="s">
        <v>270</v>
      </c>
      <c r="M106" s="87"/>
      <c r="N106" s="87"/>
      <c r="O106" s="87"/>
      <c r="P106" s="87"/>
      <c r="Q106" s="6"/>
      <c r="R106" s="6"/>
    </row>
    <row r="114" spans="2:20" ht="18" customHeight="1">
      <c r="G114" s="11"/>
      <c r="Q114" s="11"/>
    </row>
    <row r="115" spans="2:20" ht="18" customHeight="1">
      <c r="G115" s="11"/>
      <c r="Q115" s="11"/>
    </row>
    <row r="116" spans="2:20" ht="18" customHeight="1">
      <c r="G116" s="11"/>
      <c r="Q116" s="11"/>
    </row>
    <row r="117" spans="2:20" ht="18" customHeight="1">
      <c r="D117" s="11"/>
      <c r="E117" s="11"/>
      <c r="F117" s="11"/>
      <c r="G117" s="11"/>
      <c r="I117" s="11"/>
      <c r="N117" s="11"/>
      <c r="O117" s="11"/>
      <c r="P117" s="11"/>
      <c r="Q117" s="11"/>
    </row>
    <row r="118" spans="2:20" ht="18" customHeight="1" thickBot="1">
      <c r="G118" s="11"/>
      <c r="Q118" s="11"/>
    </row>
    <row r="119" spans="2:20" ht="18" customHeight="1">
      <c r="B119" s="82" t="s">
        <v>264</v>
      </c>
      <c r="C119" s="83"/>
      <c r="D119" s="83"/>
      <c r="E119" s="83"/>
      <c r="F119" s="83"/>
      <c r="G119" s="83"/>
      <c r="H119" s="83"/>
      <c r="I119" s="83"/>
      <c r="J119" s="84"/>
      <c r="L119" s="82" t="s">
        <v>265</v>
      </c>
      <c r="M119" s="83"/>
      <c r="N119" s="83"/>
      <c r="O119" s="83"/>
      <c r="P119" s="83"/>
      <c r="Q119" s="83"/>
      <c r="R119" s="83"/>
      <c r="S119" s="83"/>
      <c r="T119" s="84"/>
    </row>
    <row r="120" spans="2:20" ht="18" customHeight="1">
      <c r="B120" s="43" t="s">
        <v>171</v>
      </c>
      <c r="C120" s="16"/>
      <c r="D120" s="16"/>
      <c r="E120" s="15"/>
      <c r="F120" s="91">
        <f>ROUND('DRIs DATA'!F26/'DRIs DATA'!C26*100,2)</f>
        <v>27.76</v>
      </c>
      <c r="G120" s="91"/>
      <c r="H120" s="88" t="s">
        <v>166</v>
      </c>
      <c r="I120" s="88"/>
      <c r="J120" s="89"/>
      <c r="L120" s="42" t="s">
        <v>171</v>
      </c>
      <c r="M120" s="20"/>
      <c r="N120" s="20"/>
      <c r="O120" s="23"/>
      <c r="P120" s="6"/>
      <c r="Q120" s="58">
        <f>ROUND('DRIs DATA'!AH26/'DRIs DATA'!AE26*100,2)</f>
        <v>17.97</v>
      </c>
      <c r="R120" s="88" t="s">
        <v>166</v>
      </c>
      <c r="S120" s="88"/>
      <c r="T120" s="89"/>
    </row>
    <row r="121" spans="2:20" ht="18" customHeight="1">
      <c r="B121" s="44"/>
      <c r="C121" s="15"/>
      <c r="D121" s="15"/>
      <c r="E121" s="15"/>
      <c r="F121" s="15"/>
      <c r="G121" s="15"/>
      <c r="H121" s="15"/>
      <c r="I121" s="15"/>
      <c r="J121" s="45"/>
      <c r="L121" s="40"/>
      <c r="M121" s="6"/>
      <c r="N121" s="6"/>
      <c r="O121" s="6"/>
      <c r="P121" s="6"/>
      <c r="Q121" s="6"/>
      <c r="R121" s="6"/>
      <c r="S121" s="6"/>
      <c r="T121" s="41"/>
    </row>
    <row r="122" spans="2:20" ht="18" customHeight="1">
      <c r="B122" s="105" t="s">
        <v>174</v>
      </c>
      <c r="C122" s="106"/>
      <c r="D122" s="106"/>
      <c r="E122" s="106"/>
      <c r="F122" s="106"/>
      <c r="G122" s="106"/>
      <c r="H122" s="106"/>
      <c r="I122" s="106"/>
      <c r="J122" s="107"/>
      <c r="L122" s="105" t="s">
        <v>269</v>
      </c>
      <c r="M122" s="106"/>
      <c r="N122" s="106"/>
      <c r="O122" s="106"/>
      <c r="P122" s="106"/>
      <c r="Q122" s="106"/>
      <c r="R122" s="106"/>
      <c r="S122" s="106"/>
      <c r="T122" s="107"/>
    </row>
    <row r="123" spans="2:20" ht="18" customHeight="1">
      <c r="B123" s="105"/>
      <c r="C123" s="106"/>
      <c r="D123" s="106"/>
      <c r="E123" s="106"/>
      <c r="F123" s="106"/>
      <c r="G123" s="106"/>
      <c r="H123" s="106"/>
      <c r="I123" s="106"/>
      <c r="J123" s="107"/>
      <c r="L123" s="105"/>
      <c r="M123" s="106"/>
      <c r="N123" s="106"/>
      <c r="O123" s="106"/>
      <c r="P123" s="106"/>
      <c r="Q123" s="106"/>
      <c r="R123" s="106"/>
      <c r="S123" s="106"/>
      <c r="T123" s="107"/>
    </row>
    <row r="124" spans="2:20" ht="18" customHeight="1">
      <c r="B124" s="105"/>
      <c r="C124" s="106"/>
      <c r="D124" s="106"/>
      <c r="E124" s="106"/>
      <c r="F124" s="106"/>
      <c r="G124" s="106"/>
      <c r="H124" s="106"/>
      <c r="I124" s="106"/>
      <c r="J124" s="107"/>
      <c r="L124" s="105"/>
      <c r="M124" s="106"/>
      <c r="N124" s="106"/>
      <c r="O124" s="106"/>
      <c r="P124" s="106"/>
      <c r="Q124" s="106"/>
      <c r="R124" s="106"/>
      <c r="S124" s="106"/>
      <c r="T124" s="107"/>
    </row>
    <row r="125" spans="2:20" ht="18" customHeight="1">
      <c r="B125" s="105"/>
      <c r="C125" s="106"/>
      <c r="D125" s="106"/>
      <c r="E125" s="106"/>
      <c r="F125" s="106"/>
      <c r="G125" s="106"/>
      <c r="H125" s="106"/>
      <c r="I125" s="106"/>
      <c r="J125" s="107"/>
      <c r="L125" s="105"/>
      <c r="M125" s="106"/>
      <c r="N125" s="106"/>
      <c r="O125" s="106"/>
      <c r="P125" s="106"/>
      <c r="Q125" s="106"/>
      <c r="R125" s="106"/>
      <c r="S125" s="106"/>
      <c r="T125" s="107"/>
    </row>
    <row r="126" spans="2:20" ht="18" customHeight="1">
      <c r="B126" s="105"/>
      <c r="C126" s="106"/>
      <c r="D126" s="106"/>
      <c r="E126" s="106"/>
      <c r="F126" s="106"/>
      <c r="G126" s="106"/>
      <c r="H126" s="106"/>
      <c r="I126" s="106"/>
      <c r="J126" s="107"/>
      <c r="L126" s="105"/>
      <c r="M126" s="106"/>
      <c r="N126" s="106"/>
      <c r="O126" s="106"/>
      <c r="P126" s="106"/>
      <c r="Q126" s="106"/>
      <c r="R126" s="106"/>
      <c r="S126" s="106"/>
      <c r="T126" s="107"/>
    </row>
    <row r="127" spans="2:20" ht="15.75" thickBot="1">
      <c r="B127" s="108"/>
      <c r="C127" s="109"/>
      <c r="D127" s="109"/>
      <c r="E127" s="109"/>
      <c r="F127" s="109"/>
      <c r="G127" s="109"/>
      <c r="H127" s="109"/>
      <c r="I127" s="109"/>
      <c r="J127" s="110"/>
      <c r="L127" s="108"/>
      <c r="M127" s="109"/>
      <c r="N127" s="109"/>
      <c r="O127" s="109"/>
      <c r="P127" s="109"/>
      <c r="Q127" s="109"/>
      <c r="R127" s="109"/>
      <c r="S127" s="109"/>
      <c r="T127" s="110"/>
    </row>
    <row r="128" spans="2:20" ht="18" customHeight="1" thickBot="1">
      <c r="C128" s="19"/>
      <c r="D128" s="19"/>
      <c r="E128" s="19"/>
      <c r="F128" s="19"/>
      <c r="G128" s="19"/>
      <c r="H128" s="19"/>
    </row>
    <row r="129" spans="2:21" ht="18" customHeight="1">
      <c r="B129" s="76" t="s">
        <v>262</v>
      </c>
      <c r="C129" s="77"/>
      <c r="D129" s="77"/>
      <c r="E129" s="77"/>
      <c r="F129" s="77"/>
      <c r="G129" s="77"/>
      <c r="H129" s="77"/>
      <c r="I129" s="77"/>
      <c r="J129" s="77"/>
      <c r="K129" s="77"/>
      <c r="L129" s="77"/>
      <c r="M129" s="78"/>
      <c r="N129" s="57"/>
      <c r="O129" s="76" t="s">
        <v>263</v>
      </c>
      <c r="P129" s="77"/>
      <c r="Q129" s="77"/>
      <c r="R129" s="77"/>
      <c r="S129" s="77"/>
      <c r="T129" s="78"/>
    </row>
    <row r="130" spans="2:21" ht="18" customHeight="1" thickBot="1">
      <c r="B130" s="79"/>
      <c r="C130" s="80"/>
      <c r="D130" s="80"/>
      <c r="E130" s="80"/>
      <c r="F130" s="80"/>
      <c r="G130" s="80"/>
      <c r="H130" s="80"/>
      <c r="I130" s="80"/>
      <c r="J130" s="80"/>
      <c r="K130" s="80"/>
      <c r="L130" s="80"/>
      <c r="M130" s="81"/>
      <c r="N130" s="57"/>
      <c r="O130" s="79"/>
      <c r="P130" s="80"/>
      <c r="Q130" s="80"/>
      <c r="R130" s="80"/>
      <c r="S130" s="80"/>
      <c r="T130" s="81"/>
    </row>
    <row r="131" spans="2:21" ht="18" customHeight="1">
      <c r="P131" s="19"/>
      <c r="Q131" s="19"/>
      <c r="R131" s="19"/>
      <c r="U131"/>
    </row>
    <row r="132" spans="2:21" ht="18" customHeight="1">
      <c r="P132" s="19"/>
      <c r="Q132" s="19"/>
      <c r="R132" s="19"/>
      <c r="S132" s="19"/>
      <c r="T132" s="19"/>
      <c r="U132"/>
    </row>
    <row r="133" spans="2:21" ht="18" customHeight="1">
      <c r="P133" s="19"/>
      <c r="Q133" s="19"/>
      <c r="R133" s="19"/>
      <c r="S133" s="19"/>
      <c r="T133" s="19"/>
      <c r="U133"/>
    </row>
    <row r="134" spans="2:21" ht="18" customHeight="1">
      <c r="U134"/>
    </row>
    <row r="135" spans="2:21" ht="18" customHeight="1">
      <c r="U135"/>
    </row>
    <row r="136" spans="2:21" ht="18" customHeight="1">
      <c r="B136" s="11"/>
      <c r="D136" s="11"/>
      <c r="E136" s="11"/>
      <c r="F136" s="11"/>
      <c r="G136" s="11"/>
      <c r="S136" t="s">
        <v>260</v>
      </c>
      <c r="U136"/>
    </row>
    <row r="137" spans="2:21" ht="18" customHeight="1">
      <c r="B137" s="11"/>
      <c r="D137" s="11"/>
      <c r="E137" s="11"/>
      <c r="F137" s="11"/>
      <c r="G137" s="11"/>
      <c r="U137"/>
    </row>
    <row r="138" spans="2:21" ht="18" customHeight="1">
      <c r="B138" s="11"/>
      <c r="E138" s="11"/>
      <c r="F138" s="11"/>
      <c r="G138" s="11"/>
      <c r="U138"/>
    </row>
    <row r="139" spans="2:21" ht="18" customHeight="1">
      <c r="B139" s="11"/>
      <c r="E139" s="11"/>
      <c r="F139" s="11"/>
      <c r="G139" s="11"/>
      <c r="S139" t="s">
        <v>261</v>
      </c>
      <c r="U139"/>
    </row>
    <row r="140" spans="2:21" ht="18" customHeight="1">
      <c r="U140"/>
    </row>
    <row r="141" spans="2:21" ht="18" customHeight="1">
      <c r="U141"/>
    </row>
    <row r="142" spans="2:21" ht="18" customHeight="1">
      <c r="S142" t="s">
        <v>260</v>
      </c>
      <c r="U142"/>
    </row>
    <row r="143" spans="2:21" ht="18" customHeight="1">
      <c r="D143" s="11"/>
      <c r="G143" s="11"/>
      <c r="U143"/>
    </row>
    <row r="144" spans="2:21" ht="18" customHeight="1">
      <c r="H144" s="11"/>
      <c r="U144"/>
    </row>
    <row r="145" spans="2:21" ht="18" customHeight="1">
      <c r="D145" s="11"/>
      <c r="E145" s="11"/>
      <c r="F145" s="11"/>
      <c r="G145" s="11"/>
      <c r="S145" t="s">
        <v>260</v>
      </c>
      <c r="U145"/>
    </row>
    <row r="146" spans="2:21" ht="18" customHeight="1">
      <c r="D146" s="11"/>
      <c r="E146" s="11"/>
      <c r="F146" s="11"/>
      <c r="G146" s="11"/>
      <c r="H146" s="11"/>
      <c r="U146"/>
    </row>
    <row r="147" spans="2:21" ht="18" customHeight="1">
      <c r="D147" s="11"/>
      <c r="E147" s="11"/>
      <c r="F147" s="11"/>
      <c r="G147" s="11"/>
      <c r="H147" s="11"/>
      <c r="R147" s="11"/>
      <c r="S147" s="11"/>
      <c r="T147" s="11"/>
      <c r="U147"/>
    </row>
    <row r="148" spans="2:21" ht="18" customHeight="1">
      <c r="H148" s="11"/>
      <c r="I148" s="11"/>
      <c r="J148" s="11"/>
      <c r="K148" s="11"/>
      <c r="U148"/>
    </row>
    <row r="149" spans="2:21" ht="18" customHeight="1">
      <c r="P149" s="11"/>
      <c r="Q149" s="11"/>
      <c r="R149" s="11"/>
      <c r="S149" s="11"/>
      <c r="T149" s="11"/>
      <c r="U149"/>
    </row>
    <row r="150" spans="2:21" ht="18" customHeight="1">
      <c r="P150" s="11"/>
      <c r="Q150" s="11"/>
      <c r="R150" s="11"/>
      <c r="S150" s="11"/>
      <c r="T150" s="11"/>
      <c r="U150"/>
    </row>
    <row r="152" spans="2:21" ht="18" customHeight="1">
      <c r="B152" s="17"/>
    </row>
    <row r="153" spans="2:21" ht="18" customHeight="1" thickBot="1">
      <c r="B153" s="17"/>
    </row>
    <row r="154" spans="2:21" ht="18" customHeight="1">
      <c r="B154" s="76" t="s">
        <v>194</v>
      </c>
      <c r="C154" s="77"/>
      <c r="D154" s="77"/>
      <c r="E154" s="77"/>
      <c r="F154" s="77"/>
      <c r="G154" s="77"/>
      <c r="H154" s="77"/>
      <c r="I154" s="77"/>
      <c r="J154" s="77"/>
      <c r="K154" s="77"/>
      <c r="L154" s="77"/>
      <c r="M154" s="77"/>
      <c r="N154" s="77"/>
      <c r="O154" s="77"/>
      <c r="P154" s="77"/>
      <c r="Q154" s="77"/>
      <c r="R154" s="77"/>
      <c r="S154" s="77"/>
      <c r="T154" s="78"/>
    </row>
    <row r="155" spans="2:21" ht="18" customHeight="1" thickBot="1">
      <c r="B155" s="79"/>
      <c r="C155" s="80"/>
      <c r="D155" s="80"/>
      <c r="E155" s="80"/>
      <c r="F155" s="80"/>
      <c r="G155" s="80"/>
      <c r="H155" s="80"/>
      <c r="I155" s="80"/>
      <c r="J155" s="80"/>
      <c r="K155" s="80"/>
      <c r="L155" s="80"/>
      <c r="M155" s="80"/>
      <c r="N155" s="80"/>
      <c r="O155" s="80"/>
      <c r="P155" s="80"/>
      <c r="Q155" s="80"/>
      <c r="R155" s="80"/>
      <c r="S155" s="80"/>
      <c r="T155" s="81"/>
    </row>
    <row r="156" spans="2:21" ht="18" customHeight="1"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</row>
    <row r="157" spans="2:21" ht="18" customHeight="1">
      <c r="B157" s="87" t="s">
        <v>177</v>
      </c>
      <c r="C157" s="87"/>
      <c r="D157" s="87"/>
      <c r="E157" s="6"/>
      <c r="F157" s="6"/>
      <c r="G157" s="6"/>
      <c r="H157" s="6"/>
      <c r="I157" s="6"/>
      <c r="L157" s="87" t="s">
        <v>178</v>
      </c>
      <c r="M157" s="87"/>
      <c r="N157" s="87"/>
      <c r="O157" s="6"/>
      <c r="P157" s="6"/>
      <c r="Q157" s="6"/>
      <c r="R157" s="6"/>
      <c r="S157" s="6"/>
    </row>
    <row r="158" spans="2:21" ht="18" customHeight="1">
      <c r="S158" s="6"/>
    </row>
    <row r="159" spans="2:21" ht="18" customHeight="1">
      <c r="S159" s="6"/>
    </row>
    <row r="160" spans="2:21" ht="18" customHeight="1">
      <c r="S160" s="6"/>
    </row>
    <row r="161" spans="2:19" ht="18" customHeight="1">
      <c r="S161" s="6"/>
    </row>
    <row r="162" spans="2:19" ht="18" customHeight="1">
      <c r="S162" s="6"/>
    </row>
    <row r="163" spans="2:19" ht="18" customHeight="1">
      <c r="S163" s="6"/>
    </row>
    <row r="164" spans="2:19" ht="18" customHeight="1">
      <c r="S164" s="6"/>
    </row>
    <row r="165" spans="2:19" ht="18" customHeight="1">
      <c r="G165" s="11"/>
      <c r="Q165" s="11"/>
      <c r="S165" s="6"/>
    </row>
    <row r="166" spans="2:19" ht="18" customHeight="1">
      <c r="G166" s="11"/>
      <c r="Q166" s="11"/>
      <c r="S166" s="6"/>
    </row>
    <row r="167" spans="2:19" ht="18" customHeight="1">
      <c r="G167" s="11"/>
      <c r="Q167" s="11"/>
      <c r="S167" s="6"/>
    </row>
    <row r="168" spans="2:19" ht="18" customHeight="1">
      <c r="D168" s="11"/>
      <c r="E168" s="11"/>
      <c r="F168" s="11"/>
      <c r="G168" s="11"/>
      <c r="I168" s="11"/>
      <c r="N168" s="11"/>
      <c r="O168" s="11"/>
      <c r="P168" s="11"/>
      <c r="Q168" s="11"/>
      <c r="S168" s="6"/>
    </row>
    <row r="169" spans="2:19" ht="18" customHeight="1" thickBot="1">
      <c r="G169" s="11"/>
      <c r="Q169" s="11"/>
      <c r="S169" s="6"/>
    </row>
    <row r="170" spans="2:19" ht="18" customHeight="1">
      <c r="B170" s="82" t="s">
        <v>266</v>
      </c>
      <c r="C170" s="83"/>
      <c r="D170" s="83"/>
      <c r="E170" s="83"/>
      <c r="F170" s="83"/>
      <c r="G170" s="83"/>
      <c r="H170" s="83"/>
      <c r="I170" s="83"/>
      <c r="J170" s="84"/>
      <c r="L170" s="82" t="s">
        <v>176</v>
      </c>
      <c r="M170" s="83"/>
      <c r="N170" s="83"/>
      <c r="O170" s="83"/>
      <c r="P170" s="83"/>
      <c r="Q170" s="83"/>
      <c r="R170" s="83"/>
      <c r="S170" s="84"/>
    </row>
    <row r="171" spans="2:19" ht="18" customHeight="1">
      <c r="B171" s="42" t="s">
        <v>171</v>
      </c>
      <c r="C171" s="20"/>
      <c r="D171" s="20"/>
      <c r="E171" s="6"/>
      <c r="F171" s="91">
        <f>ROUND('DRIs DATA'!F36/'DRIs DATA'!C36*100,2)</f>
        <v>4.54</v>
      </c>
      <c r="G171" s="91"/>
      <c r="H171" s="20" t="s">
        <v>166</v>
      </c>
      <c r="I171" s="20"/>
      <c r="J171" s="41"/>
      <c r="L171" s="42" t="s">
        <v>171</v>
      </c>
      <c r="M171" s="20"/>
      <c r="N171" s="20"/>
      <c r="O171" s="6"/>
      <c r="P171" s="6"/>
      <c r="Q171" s="23">
        <f>ROUND('DRIs DATA'!T36/'DRIs DATA'!R36*100,2)</f>
        <v>12.77</v>
      </c>
      <c r="R171" s="20" t="s">
        <v>166</v>
      </c>
      <c r="S171" s="41"/>
    </row>
    <row r="172" spans="2:19" ht="18" customHeight="1">
      <c r="B172" s="40"/>
      <c r="C172" s="6"/>
      <c r="D172" s="6"/>
      <c r="E172" s="6"/>
      <c r="F172" s="6"/>
      <c r="G172" s="6"/>
      <c r="H172" s="6"/>
      <c r="I172" s="6"/>
      <c r="J172" s="41"/>
      <c r="L172" s="40"/>
      <c r="M172" s="6"/>
      <c r="N172" s="6"/>
      <c r="O172" s="6"/>
      <c r="P172" s="6"/>
      <c r="Q172" s="6"/>
      <c r="R172" s="6"/>
      <c r="S172" s="41"/>
    </row>
    <row r="173" spans="2:19" ht="18" customHeight="1">
      <c r="B173" s="105" t="s">
        <v>185</v>
      </c>
      <c r="C173" s="106"/>
      <c r="D173" s="106"/>
      <c r="E173" s="106"/>
      <c r="F173" s="106"/>
      <c r="G173" s="106"/>
      <c r="H173" s="106"/>
      <c r="I173" s="106"/>
      <c r="J173" s="107"/>
      <c r="L173" s="105" t="s">
        <v>187</v>
      </c>
      <c r="M173" s="106"/>
      <c r="N173" s="106"/>
      <c r="O173" s="106"/>
      <c r="P173" s="106"/>
      <c r="Q173" s="106"/>
      <c r="R173" s="106"/>
      <c r="S173" s="107"/>
    </row>
    <row r="174" spans="2:19" ht="18" customHeight="1">
      <c r="B174" s="105"/>
      <c r="C174" s="106"/>
      <c r="D174" s="106"/>
      <c r="E174" s="106"/>
      <c r="F174" s="106"/>
      <c r="G174" s="106"/>
      <c r="H174" s="106"/>
      <c r="I174" s="106"/>
      <c r="J174" s="107"/>
      <c r="L174" s="105"/>
      <c r="M174" s="106"/>
      <c r="N174" s="106"/>
      <c r="O174" s="106"/>
      <c r="P174" s="106"/>
      <c r="Q174" s="106"/>
      <c r="R174" s="106"/>
      <c r="S174" s="107"/>
    </row>
    <row r="175" spans="2:19" ht="18" customHeight="1">
      <c r="B175" s="105"/>
      <c r="C175" s="106"/>
      <c r="D175" s="106"/>
      <c r="E175" s="106"/>
      <c r="F175" s="106"/>
      <c r="G175" s="106"/>
      <c r="H175" s="106"/>
      <c r="I175" s="106"/>
      <c r="J175" s="107"/>
      <c r="L175" s="105"/>
      <c r="M175" s="106"/>
      <c r="N175" s="106"/>
      <c r="O175" s="106"/>
      <c r="P175" s="106"/>
      <c r="Q175" s="106"/>
      <c r="R175" s="106"/>
      <c r="S175" s="107"/>
    </row>
    <row r="176" spans="2:19" ht="18" customHeight="1">
      <c r="B176" s="105"/>
      <c r="C176" s="106"/>
      <c r="D176" s="106"/>
      <c r="E176" s="106"/>
      <c r="F176" s="106"/>
      <c r="G176" s="106"/>
      <c r="H176" s="106"/>
      <c r="I176" s="106"/>
      <c r="J176" s="107"/>
      <c r="L176" s="105"/>
      <c r="M176" s="106"/>
      <c r="N176" s="106"/>
      <c r="O176" s="106"/>
      <c r="P176" s="106"/>
      <c r="Q176" s="106"/>
      <c r="R176" s="106"/>
      <c r="S176" s="107"/>
    </row>
    <row r="177" spans="2:19" ht="18" customHeight="1">
      <c r="B177" s="105"/>
      <c r="C177" s="106"/>
      <c r="D177" s="106"/>
      <c r="E177" s="106"/>
      <c r="F177" s="106"/>
      <c r="G177" s="106"/>
      <c r="H177" s="106"/>
      <c r="I177" s="106"/>
      <c r="J177" s="107"/>
      <c r="L177" s="105"/>
      <c r="M177" s="106"/>
      <c r="N177" s="106"/>
      <c r="O177" s="106"/>
      <c r="P177" s="106"/>
      <c r="Q177" s="106"/>
      <c r="R177" s="106"/>
      <c r="S177" s="107"/>
    </row>
    <row r="178" spans="2:19" ht="18" customHeight="1">
      <c r="B178" s="105"/>
      <c r="C178" s="106"/>
      <c r="D178" s="106"/>
      <c r="E178" s="106"/>
      <c r="F178" s="106"/>
      <c r="G178" s="106"/>
      <c r="H178" s="106"/>
      <c r="I178" s="106"/>
      <c r="J178" s="107"/>
      <c r="L178" s="105"/>
      <c r="M178" s="106"/>
      <c r="N178" s="106"/>
      <c r="O178" s="106"/>
      <c r="P178" s="106"/>
      <c r="Q178" s="106"/>
      <c r="R178" s="106"/>
      <c r="S178" s="107"/>
    </row>
    <row r="179" spans="2:19" ht="18" customHeight="1" thickBot="1">
      <c r="B179" s="108"/>
      <c r="C179" s="109"/>
      <c r="D179" s="109"/>
      <c r="E179" s="109"/>
      <c r="F179" s="109"/>
      <c r="G179" s="109"/>
      <c r="H179" s="109"/>
      <c r="I179" s="109"/>
      <c r="J179" s="110"/>
      <c r="L179" s="105"/>
      <c r="M179" s="106"/>
      <c r="N179" s="106"/>
      <c r="O179" s="106"/>
      <c r="P179" s="106"/>
      <c r="Q179" s="106"/>
      <c r="R179" s="106"/>
      <c r="S179" s="107"/>
    </row>
    <row r="180" spans="2:19" ht="18" customHeight="1">
      <c r="B180" s="19"/>
      <c r="C180" s="19"/>
      <c r="D180" s="19"/>
      <c r="E180" s="19"/>
      <c r="F180" s="19"/>
      <c r="G180" s="19"/>
      <c r="H180" s="19"/>
      <c r="I180" s="19"/>
      <c r="L180" s="105"/>
      <c r="M180" s="106"/>
      <c r="N180" s="106"/>
      <c r="O180" s="106"/>
      <c r="P180" s="106"/>
      <c r="Q180" s="106"/>
      <c r="R180" s="106"/>
      <c r="S180" s="107"/>
    </row>
    <row r="181" spans="2:19" ht="18" customHeight="1" thickBot="1">
      <c r="L181" s="108"/>
      <c r="M181" s="109"/>
      <c r="N181" s="109"/>
      <c r="O181" s="109"/>
      <c r="P181" s="109"/>
      <c r="Q181" s="109"/>
      <c r="R181" s="109"/>
      <c r="S181" s="110"/>
    </row>
    <row r="182" spans="2:19" ht="18" customHeight="1">
      <c r="B182" s="87" t="s">
        <v>179</v>
      </c>
      <c r="C182" s="87"/>
      <c r="D182" s="87"/>
      <c r="E182" s="6"/>
      <c r="F182" s="6"/>
      <c r="G182" s="6"/>
      <c r="H182" s="6"/>
      <c r="S182" s="6"/>
    </row>
    <row r="183" spans="2:19" ht="18" customHeight="1">
      <c r="S183" s="6"/>
    </row>
    <row r="184" spans="2:19" ht="18" customHeight="1">
      <c r="M184" s="11"/>
      <c r="N184" s="11"/>
      <c r="O184" s="11"/>
      <c r="P184" s="11"/>
      <c r="Q184" s="11"/>
      <c r="R184" s="11"/>
      <c r="S184" s="6"/>
    </row>
    <row r="185" spans="2:19" ht="18" customHeight="1">
      <c r="M185" s="11"/>
      <c r="N185" s="11"/>
      <c r="O185" s="11"/>
      <c r="P185" s="11"/>
      <c r="Q185" s="11"/>
      <c r="R185" s="11"/>
      <c r="S185" s="6"/>
    </row>
    <row r="186" spans="2:19" ht="18" customHeight="1">
      <c r="M186" s="11"/>
      <c r="N186" s="11"/>
      <c r="O186" s="11"/>
      <c r="P186" s="11"/>
      <c r="Q186" s="11"/>
      <c r="R186" s="11"/>
      <c r="S186" s="6"/>
    </row>
    <row r="187" spans="2:19" ht="18" customHeight="1">
      <c r="M187" s="11"/>
      <c r="N187" s="11"/>
      <c r="O187" s="11"/>
      <c r="P187" s="11"/>
      <c r="Q187" s="11"/>
      <c r="R187" s="11"/>
      <c r="S187" s="6"/>
    </row>
    <row r="188" spans="2:19" ht="18" customHeight="1">
      <c r="S188" s="6"/>
    </row>
    <row r="189" spans="2:19" ht="18" customHeight="1">
      <c r="S189" s="6"/>
    </row>
    <row r="190" spans="2:19" ht="18" customHeight="1">
      <c r="G190" s="11"/>
      <c r="S190" s="6"/>
    </row>
    <row r="191" spans="2:19" ht="18" customHeight="1">
      <c r="G191" s="11"/>
      <c r="S191" s="6"/>
    </row>
    <row r="192" spans="2:19" ht="18" customHeight="1">
      <c r="G192" s="11"/>
      <c r="S192" s="6"/>
    </row>
    <row r="193" spans="2:20" ht="18" customHeight="1">
      <c r="D193" s="11"/>
      <c r="E193" s="11"/>
      <c r="F193" s="11"/>
      <c r="G193" s="11"/>
      <c r="S193" s="6"/>
    </row>
    <row r="194" spans="2:20" ht="18" customHeight="1" thickBot="1">
      <c r="G194" s="11"/>
      <c r="S194" s="6"/>
    </row>
    <row r="195" spans="2:20" ht="18" customHeight="1">
      <c r="B195" s="82" t="s">
        <v>267</v>
      </c>
      <c r="C195" s="83"/>
      <c r="D195" s="83"/>
      <c r="E195" s="83"/>
      <c r="F195" s="83"/>
      <c r="G195" s="83"/>
      <c r="H195" s="83"/>
      <c r="I195" s="83"/>
      <c r="J195" s="84"/>
      <c r="S195" s="6"/>
    </row>
    <row r="196" spans="2:20" ht="18" customHeight="1">
      <c r="B196" s="42" t="s">
        <v>171</v>
      </c>
      <c r="C196" s="20"/>
      <c r="D196" s="20"/>
      <c r="E196" s="6"/>
      <c r="F196" s="91">
        <f>ROUND('DRIs DATA'!F46/'DRIs DATA'!C46*100,2)</f>
        <v>19.809999999999999</v>
      </c>
      <c r="G196" s="91"/>
      <c r="H196" s="20" t="s">
        <v>166</v>
      </c>
      <c r="I196" s="12"/>
      <c r="J196" s="41"/>
      <c r="S196" s="6"/>
    </row>
    <row r="197" spans="2:20" ht="18" customHeight="1">
      <c r="B197" s="40"/>
      <c r="C197" s="6"/>
      <c r="D197" s="6"/>
      <c r="E197" s="6"/>
      <c r="F197" s="6"/>
      <c r="G197" s="6"/>
      <c r="H197" s="6"/>
      <c r="I197" s="6"/>
      <c r="J197" s="41"/>
      <c r="S197" s="6"/>
    </row>
    <row r="198" spans="2:20" ht="18" customHeight="1">
      <c r="B198" s="105" t="s">
        <v>186</v>
      </c>
      <c r="C198" s="106"/>
      <c r="D198" s="106"/>
      <c r="E198" s="106"/>
      <c r="F198" s="106"/>
      <c r="G198" s="106"/>
      <c r="H198" s="106"/>
      <c r="I198" s="106"/>
      <c r="J198" s="107"/>
      <c r="S198" s="6"/>
    </row>
    <row r="199" spans="2:20" ht="18" customHeight="1">
      <c r="B199" s="105"/>
      <c r="C199" s="106"/>
      <c r="D199" s="106"/>
      <c r="E199" s="106"/>
      <c r="F199" s="106"/>
      <c r="G199" s="106"/>
      <c r="H199" s="106"/>
      <c r="I199" s="106"/>
      <c r="J199" s="107"/>
      <c r="S199" s="6"/>
    </row>
    <row r="200" spans="2:20" ht="18" customHeight="1">
      <c r="B200" s="105"/>
      <c r="C200" s="106"/>
      <c r="D200" s="106"/>
      <c r="E200" s="106"/>
      <c r="F200" s="106"/>
      <c r="G200" s="106"/>
      <c r="H200" s="106"/>
      <c r="I200" s="106"/>
      <c r="J200" s="107"/>
      <c r="S200" s="6"/>
    </row>
    <row r="201" spans="2:20" ht="18" customHeight="1">
      <c r="B201" s="105"/>
      <c r="C201" s="106"/>
      <c r="D201" s="106"/>
      <c r="E201" s="106"/>
      <c r="F201" s="106"/>
      <c r="G201" s="106"/>
      <c r="H201" s="106"/>
      <c r="I201" s="106"/>
      <c r="J201" s="107"/>
      <c r="S201" s="6"/>
    </row>
    <row r="202" spans="2:20" ht="18" customHeight="1">
      <c r="B202" s="105"/>
      <c r="C202" s="106"/>
      <c r="D202" s="106"/>
      <c r="E202" s="106"/>
      <c r="F202" s="106"/>
      <c r="G202" s="106"/>
      <c r="H202" s="106"/>
      <c r="I202" s="106"/>
      <c r="J202" s="107"/>
      <c r="S202" s="6"/>
    </row>
    <row r="203" spans="2:20" ht="18" customHeight="1" thickBot="1">
      <c r="B203" s="108"/>
      <c r="C203" s="109"/>
      <c r="D203" s="109"/>
      <c r="E203" s="109"/>
      <c r="F203" s="109"/>
      <c r="G203" s="109"/>
      <c r="H203" s="109"/>
      <c r="I203" s="109"/>
      <c r="J203" s="110"/>
      <c r="S203" s="6"/>
    </row>
    <row r="204" spans="2:20" ht="18" customHeight="1" thickBot="1">
      <c r="K204" s="10"/>
    </row>
    <row r="205" spans="2:20" ht="18" customHeight="1">
      <c r="B205" s="76" t="s">
        <v>195</v>
      </c>
      <c r="C205" s="77"/>
      <c r="D205" s="77"/>
      <c r="E205" s="77"/>
      <c r="F205" s="77"/>
      <c r="G205" s="77"/>
      <c r="H205" s="77"/>
      <c r="I205" s="77"/>
      <c r="J205" s="77"/>
      <c r="K205" s="77"/>
      <c r="L205" s="77"/>
      <c r="M205" s="77"/>
      <c r="N205" s="77"/>
      <c r="O205" s="77"/>
      <c r="P205" s="77"/>
      <c r="Q205" s="77"/>
      <c r="R205" s="77"/>
      <c r="S205" s="77"/>
      <c r="T205" s="78"/>
    </row>
    <row r="206" spans="2:20" ht="18" customHeight="1" thickBot="1">
      <c r="B206" s="79"/>
      <c r="C206" s="80"/>
      <c r="D206" s="80"/>
      <c r="E206" s="80"/>
      <c r="F206" s="80"/>
      <c r="G206" s="80"/>
      <c r="H206" s="80"/>
      <c r="I206" s="80"/>
      <c r="J206" s="80"/>
      <c r="K206" s="80"/>
      <c r="L206" s="80"/>
      <c r="M206" s="80"/>
      <c r="N206" s="80"/>
      <c r="O206" s="80"/>
      <c r="P206" s="80"/>
      <c r="Q206" s="80"/>
      <c r="R206" s="80"/>
      <c r="S206" s="80"/>
      <c r="T206" s="81"/>
    </row>
    <row r="207" spans="2:20" ht="18" customHeight="1">
      <c r="B207" s="27"/>
      <c r="C207" s="27"/>
      <c r="D207" s="27"/>
      <c r="E207" s="27"/>
      <c r="F207" s="27"/>
      <c r="G207" s="27"/>
      <c r="H207" s="27"/>
      <c r="I207" s="27"/>
    </row>
    <row r="208" spans="2:20" ht="18" customHeight="1">
      <c r="B208" s="111" t="s">
        <v>188</v>
      </c>
      <c r="C208" s="111"/>
      <c r="D208" s="111"/>
      <c r="E208" s="111"/>
      <c r="F208" s="111"/>
      <c r="G208" s="111"/>
      <c r="H208" s="111"/>
      <c r="I208" s="24">
        <f>'DRIs DATA'!B6</f>
        <v>1800</v>
      </c>
      <c r="J208" s="6" t="s">
        <v>189</v>
      </c>
      <c r="K208" s="6"/>
      <c r="L208" s="6"/>
      <c r="M208" s="6"/>
      <c r="N208" s="6"/>
    </row>
    <row r="209" spans="2:14" ht="18" customHeight="1">
      <c r="B209" s="92" t="s">
        <v>190</v>
      </c>
      <c r="C209" s="92"/>
      <c r="D209" s="92"/>
      <c r="E209" s="92"/>
      <c r="F209" s="92"/>
      <c r="G209" s="92"/>
      <c r="H209" s="92"/>
      <c r="I209" s="92"/>
      <c r="J209" s="92"/>
      <c r="K209" s="92"/>
      <c r="L209" s="92"/>
      <c r="M209" s="92"/>
      <c r="N209" s="6"/>
    </row>
    <row r="210" spans="2:14" ht="18" customHeight="1">
      <c r="N210" s="6"/>
    </row>
    <row r="211" spans="2:14" ht="18" customHeight="1">
      <c r="C211" t="s">
        <v>274</v>
      </c>
      <c r="N211" s="6"/>
    </row>
    <row r="212" spans="2:14" ht="18" customHeight="1">
      <c r="N212" s="6"/>
    </row>
    <row r="213" spans="2:14" ht="18" customHeight="1">
      <c r="N213" s="6"/>
    </row>
    <row r="214" spans="2:14" ht="18" customHeight="1">
      <c r="N214" s="6"/>
    </row>
    <row r="215" spans="2:14" ht="18" customHeight="1">
      <c r="N215" s="6"/>
    </row>
    <row r="216" spans="2:14" ht="18" customHeight="1">
      <c r="N216" s="6"/>
    </row>
    <row r="217" spans="2:14" ht="18" customHeight="1">
      <c r="N217" s="6"/>
    </row>
    <row r="218" spans="2:14" ht="18" customHeight="1">
      <c r="N218" s="6"/>
    </row>
    <row r="219" spans="2:14" ht="18" customHeight="1">
      <c r="N219" s="6"/>
    </row>
    <row r="220" spans="2:14" ht="18" customHeight="1">
      <c r="N220" s="6"/>
    </row>
    <row r="221" spans="2:14" ht="18" customHeight="1">
      <c r="N221" s="6"/>
    </row>
    <row r="222" spans="2:14" ht="18" customHeight="1">
      <c r="N222" s="6"/>
    </row>
    <row r="223" spans="2:14" ht="18" customHeight="1">
      <c r="N223" s="6"/>
    </row>
    <row r="224" spans="2:14" ht="18" customHeight="1">
      <c r="N224" s="6"/>
    </row>
    <row r="225" spans="2:14" ht="18" customHeight="1">
      <c r="N225" s="6"/>
    </row>
    <row r="226" spans="2:14" ht="18" customHeight="1">
      <c r="N226" s="6"/>
    </row>
    <row r="227" spans="2:14" ht="18" customHeight="1">
      <c r="N227" s="6"/>
    </row>
    <row r="228" spans="2:14" ht="18" customHeight="1">
      <c r="N228" s="6"/>
    </row>
    <row r="229" spans="2:14" ht="18" customHeight="1">
      <c r="N229" s="6"/>
    </row>
    <row r="230" spans="2:14" ht="18" customHeight="1">
      <c r="N230" s="6"/>
    </row>
    <row r="231" spans="2:14" ht="18" customHeight="1">
      <c r="N231" s="6"/>
    </row>
    <row r="232" spans="2:14" ht="18" customHeight="1">
      <c r="N232" s="6"/>
    </row>
    <row r="233" spans="2:14" ht="18" customHeight="1">
      <c r="N233" s="6"/>
    </row>
    <row r="234" spans="2:14" ht="18" customHeight="1">
      <c r="N234" s="6"/>
    </row>
    <row r="235" spans="2:14" ht="18" customHeight="1">
      <c r="N235" s="6"/>
    </row>
    <row r="236" spans="2:14" ht="18" customHeight="1">
      <c r="N236" s="6"/>
    </row>
    <row r="237" spans="2:14" ht="18" customHeight="1">
      <c r="N237" s="6"/>
    </row>
    <row r="238" spans="2:14" ht="18" customHeight="1"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6"/>
    </row>
    <row r="239" spans="2:14" ht="18" customHeight="1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>
      <c r="N242" s="6"/>
    </row>
    <row r="243" spans="2:14" ht="18" customHeight="1">
      <c r="N243" s="6"/>
    </row>
    <row r="244" spans="2:14" ht="18" customHeight="1">
      <c r="N244" s="6"/>
    </row>
    <row r="245" spans="2:14" ht="18" customHeight="1">
      <c r="N245" s="6"/>
    </row>
    <row r="246" spans="2:14" ht="18" customHeight="1">
      <c r="N246" s="6"/>
    </row>
    <row r="247" spans="2:14" ht="18" customHeight="1">
      <c r="N247" s="6"/>
    </row>
    <row r="248" spans="2:14" ht="18" customHeight="1">
      <c r="N248" s="6"/>
    </row>
    <row r="249" spans="2:14" ht="18" customHeight="1">
      <c r="N249" s="6"/>
    </row>
    <row r="250" spans="2:14" ht="18" customHeight="1">
      <c r="N250" s="6"/>
    </row>
    <row r="251" spans="2:14" ht="18" customHeight="1">
      <c r="N251" s="6"/>
    </row>
    <row r="252" spans="2:14" ht="18" customHeight="1">
      <c r="N252" s="6"/>
    </row>
    <row r="253" spans="2:14" ht="18" customHeight="1">
      <c r="N253" s="6"/>
    </row>
    <row r="254" spans="2:14" ht="18" customHeight="1">
      <c r="N254" s="6"/>
    </row>
    <row r="255" spans="2:14" ht="18" customHeight="1">
      <c r="N255" s="6"/>
    </row>
    <row r="256" spans="2:14" ht="18" customHeight="1">
      <c r="N256" s="6"/>
    </row>
    <row r="257" spans="14:14" ht="18" customHeight="1">
      <c r="N257" s="6"/>
    </row>
    <row r="258" spans="14:14" ht="18" customHeight="1">
      <c r="N258" s="6"/>
    </row>
  </sheetData>
  <mergeCells count="76">
    <mergeCell ref="B5:S9"/>
    <mergeCell ref="B2:S4"/>
    <mergeCell ref="C68:G68"/>
    <mergeCell ref="C71:G71"/>
    <mergeCell ref="H68:J68"/>
    <mergeCell ref="O68:P68"/>
    <mergeCell ref="C69:S69"/>
    <mergeCell ref="I71:J71"/>
    <mergeCell ref="N71:Q71"/>
    <mergeCell ref="J41:M41"/>
    <mergeCell ref="J46:M46"/>
    <mergeCell ref="O41:S41"/>
    <mergeCell ref="C10:E11"/>
    <mergeCell ref="F10:I11"/>
    <mergeCell ref="C12:E13"/>
    <mergeCell ref="C14:E15"/>
    <mergeCell ref="F12:I13"/>
    <mergeCell ref="L106:P106"/>
    <mergeCell ref="L79:P79"/>
    <mergeCell ref="B92:J92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7:D157"/>
    <mergeCell ref="L157:N157"/>
    <mergeCell ref="B119:J119"/>
    <mergeCell ref="O12:P15"/>
    <mergeCell ref="M12:N15"/>
    <mergeCell ref="K12:L15"/>
    <mergeCell ref="B19:T20"/>
    <mergeCell ref="B52:T53"/>
    <mergeCell ref="C47:S48"/>
    <mergeCell ref="L92:T92"/>
    <mergeCell ref="B106:E106"/>
    <mergeCell ref="L122:T127"/>
    <mergeCell ref="B209:M209"/>
    <mergeCell ref="B95:J100"/>
    <mergeCell ref="L95:T100"/>
    <mergeCell ref="B103:T104"/>
    <mergeCell ref="F171:G171"/>
    <mergeCell ref="F196:G196"/>
    <mergeCell ref="B154:T155"/>
    <mergeCell ref="B122:J127"/>
    <mergeCell ref="B182:D182"/>
    <mergeCell ref="B198:J203"/>
    <mergeCell ref="B195:J195"/>
    <mergeCell ref="L173:S181"/>
    <mergeCell ref="B208:H208"/>
    <mergeCell ref="B129:M130"/>
    <mergeCell ref="O129:T130"/>
    <mergeCell ref="B173:J179"/>
    <mergeCell ref="B205:T206"/>
    <mergeCell ref="L170:S170"/>
    <mergeCell ref="B76:T77"/>
    <mergeCell ref="C72:S73"/>
    <mergeCell ref="B79:E79"/>
    <mergeCell ref="B170:J170"/>
    <mergeCell ref="R120:T120"/>
    <mergeCell ref="L119:T119"/>
    <mergeCell ref="B93:E93"/>
    <mergeCell ref="F93:G93"/>
    <mergeCell ref="H93:J93"/>
    <mergeCell ref="L93:P93"/>
    <mergeCell ref="R93:T93"/>
    <mergeCell ref="H120:J120"/>
    <mergeCell ref="F120:G120"/>
  </mergeCells>
  <phoneticPr fontId="1" type="noConversion"/>
  <pageMargins left="0.25" right="0.25" top="0.75" bottom="0.75" header="0.3" footer="0.3"/>
  <pageSetup paperSize="9" scale="85" fitToHeight="0" orientation="portrait" r:id="rId1"/>
  <rowBreaks count="4" manualBreakCount="4">
    <brk id="51" max="16383" man="1"/>
    <brk id="102" max="16383" man="1"/>
    <brk id="153" max="16383" man="1"/>
    <brk id="204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2020-10-23T06:11:56Z</cp:lastPrinted>
  <dcterms:created xsi:type="dcterms:W3CDTF">2015-06-13T08:19:18Z</dcterms:created>
  <dcterms:modified xsi:type="dcterms:W3CDTF">2020-11-26T01:12:23Z</dcterms:modified>
</cp:coreProperties>
</file>