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<sst xmlns="http://schemas.openxmlformats.org/spreadsheetml/2006/main" count="692" uniqueCount="283">
  <si>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</si>
  <si>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</si>
  <si>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</si>
  <si>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</si>
  <si>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</si>
  <si>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</si>
  <si>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</si>
  <si>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</si>
  <si>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</si>
  <si>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</si>
  <si>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</si>
  <si>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</si>
  <si>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</si>
  <si>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</si>
  <si>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</si>
  <si>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</si>
  <si>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</si>
  <si>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</si>
  <si>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</si>
  <si>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</si>
  <si>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</si>
  <si>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</si>
  <si>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</si>
  <si>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</si>
  <si>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</si>
  <si>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</si>
  <si>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</si>
  <si>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</si>
  <si>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</si>
  <si>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</si>
  <si>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</si>
  <si>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</si>
  <si>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</si>
  <si>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</si>
  <si>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</si>
  <si>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</si>
  <si>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</si>
  <si>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</si>
  <si>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</si>
  <si>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</si>
  <si>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</si>
  <si>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</si>
  <si>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</si>
  <si>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</si>
  <si>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</si>
  <si>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</si>
  <si>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</si>
  <si>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</si>
  <si>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</si>
  <si>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</si>
  <si>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</si>
  <si>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</si>
  <si>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</si>
  <si>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</si>
  <si>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</si>
  <si>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</si>
  <si>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</si>
  <si>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</si>
  <si>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</si>
  <si>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</si>
  <si>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</si>
  <si>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</si>
  <si>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</si>
  <si>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</si>
  <si>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</si>
  <si>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</si>
  <si>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</si>
  <si>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</si>
  <si>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</si>
  <si>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</si>
  <si>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</si>
  <si>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</si>
  <si>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</si>
  <si>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</si>
  <si>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</si>
  <si>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</si>
  <si>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</si>
  <si>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</si>
  <si>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</si>
  <si>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</si>
  <si>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</si>
  <si>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</si>
  <si>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</si>
  <si>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</si>
  <si>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</si>
  <si>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</si>
  <si>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</si>
  <si>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</si>
  <si>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</si>
  <si>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</si>
  <si>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</si>
  <si>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</si>
  <si>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</si>
  <si>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</si>
  <si>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</si>
  <si>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</si>
  <si>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</si>
  <si>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</si>
  <si>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</si>
  <si>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</si>
  <si>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</si>
  <si>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</si>
  <si>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</si>
  <si>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</si>
  <si>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</si>
  <si>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</si>
  <si>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</si>
  <si>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</si>
  <si>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</si>
  <si>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</si>
  <si>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</si>
  <si>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</si>
  <si>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</si>
  <si>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</si>
  <si>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</si>
  <si>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</si>
  <si>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</si>
  <si>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</si>
  <si>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</si>
  <si>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</si>
  <si>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</si>
  <si>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</si>
  <si>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</si>
  <si>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</si>
  <si>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</si>
  <si>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</si>
  <si>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</si>
  <si>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</si>
  <si>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</si>
  <si>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</si>
  <si>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</si>
  <si>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</si>
  <si>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</si>
  <si>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</si>
  <si>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</si>
  <si>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</si>
  <si>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</si>
  <si>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</si>
  <si>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</si>
  <si>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</si>
  <si>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</si>
  <si>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</si>
  <si>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</si>
  <si>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</si>
  <si>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</si>
  <si>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</si>
  <si>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</si>
  <si>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</si>
  <si>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</si>
  <si>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</si>
  <si>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</si>
  <si>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</si>
  <si>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</si>
  <si>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</si>
  <si>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</si>
  <si>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</si>
  <si>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</si>
  <si>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</si>
  <si>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</si>
  <si>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</si>
  <si>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</si>
  <si>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</si>
  <si>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</si>
  <si>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</si>
  <si>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</si>
  <si>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</si>
  <si>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</si>
  <si>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</si>
  <si>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</si>
  <si>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</si>
  <si>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</si>
  <si>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</si>
  <si>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</si>
  <si>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</si>
  <si>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</si>
  <si>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</si>
  <si>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</si>
  <si>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</si>
  <si>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</si>
  <si>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</si>
  <si>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</si>
  <si>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</si>
  <si>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</si>
  <si>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</si>
  <si>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</si>
  <si>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</si>
  <si>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</si>
  <si>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</si>
  <si>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</si>
  <si>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</si>
  <si>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</si>
  <si>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</si>
  <si>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</si>
  <si>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</si>
  <si>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</si>
  <si>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</si>
  <si>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</si>
  <si>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</si>
  <si>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</si>
  <si>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</si>
  <si>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</si>
  <si>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</si>
  <si>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</si>
  <si>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</si>
  <si>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</si>
  <si>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</si>
  <si>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</si>
  <si>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</si>
  <si>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</si>
  <si>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</si>
  <si>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</si>
  <si>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</si>
  <si>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</si>
  <si>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</si>
  <si>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</si>
  <si>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</si>
  <si>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</si>
  <si>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</si>
  <si>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</si>
  <si>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</si>
  <si>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</si>
  <si>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</si>
  <si>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</si>
  <si>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</si>
  <si>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</si>
  <si>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</si>
  <si>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</si>
  <si>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</si>
  <si>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</si>
  <si>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</si>
  <si>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</si>
  <si>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</si>
  <si>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</si>
  <si>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</si>
  <si>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</si>
  <si>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</si>
  <si>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</si>
  <si>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</si>
  <si>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</si>
  <si>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</si>
  <si>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</si>
  <si>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</si>
  <si>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</si>
  <si>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</si>
  <si>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</si>
  <si>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</si>
  <si>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</si>
  <si>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</si>
  <si>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</si>
  <si>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</si>
  <si>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</si>
  <si>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</si>
  <si>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</si>
  <si>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</si>
  <si>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</si>
  <si>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</si>
  <si>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</si>
  <si>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</si>
  <si>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</si>
  <si>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</si>
  <si>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</si>
  <si>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</si>
  <si>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</si>
  <si>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</si>
  <si>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</si>
  <si>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</si>
  <si>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</si>
  <si>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</si>
  <si>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</si>
  <si>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</si>
  <si>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</si>
  <si>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</si>
  <si>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</si>
  <si>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</si>
  <si>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</si>
  <si>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</si>
  <si>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</si>
  <si>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</si>
  <si>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</si>
  <si>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조광연, ID : H2500022)</t>
  </si>
  <si>
    <t>2020년 11월 24일 16:12:21</t>
  </si>
  <si>
    <t>H2500022</t>
  </si>
  <si>
    <t>조광연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</si>
</sst>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80504"/>
        <c:axId val="205883640"/>
      </c:barChart>
      <c:catAx>
        <c:axId val="20588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83640"/>
        <c:crosses val="autoZero"/>
        <c:auto val="1"/>
        <c:lblAlgn val="ctr"/>
        <c:lblOffset val="100"/>
        <c:noMultiLvlLbl val="0"/>
      </c:catAx>
      <c:valAx>
        <c:axId val="20588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8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90920"/>
        <c:axId val="495383864"/>
      </c:barChart>
      <c:catAx>
        <c:axId val="4953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83864"/>
        <c:crosses val="autoZero"/>
        <c:auto val="1"/>
        <c:lblAlgn val="ctr"/>
        <c:lblOffset val="100"/>
        <c:noMultiLvlLbl val="0"/>
      </c:catAx>
      <c:valAx>
        <c:axId val="49538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85040"/>
        <c:axId val="495981032"/>
      </c:barChart>
      <c:catAx>
        <c:axId val="49538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81032"/>
        <c:crosses val="autoZero"/>
        <c:auto val="1"/>
        <c:lblAlgn val="ctr"/>
        <c:lblOffset val="100"/>
        <c:noMultiLvlLbl val="0"/>
      </c:catAx>
      <c:valAx>
        <c:axId val="49598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8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82600"/>
        <c:axId val="495981424"/>
      </c:barChart>
      <c:catAx>
        <c:axId val="49598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81424"/>
        <c:crosses val="autoZero"/>
        <c:auto val="1"/>
        <c:lblAlgn val="ctr"/>
        <c:lblOffset val="100"/>
        <c:noMultiLvlLbl val="0"/>
      </c:catAx>
      <c:valAx>
        <c:axId val="49598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8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84952"/>
        <c:axId val="495978680"/>
      </c:barChart>
      <c:catAx>
        <c:axId val="49598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78680"/>
        <c:crosses val="autoZero"/>
        <c:auto val="1"/>
        <c:lblAlgn val="ctr"/>
        <c:lblOffset val="100"/>
        <c:noMultiLvlLbl val="0"/>
      </c:catAx>
      <c:valAx>
        <c:axId val="4959786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8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82992"/>
        <c:axId val="495979072"/>
      </c:barChart>
      <c:catAx>
        <c:axId val="49598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79072"/>
        <c:crosses val="autoZero"/>
        <c:auto val="1"/>
        <c:lblAlgn val="ctr"/>
        <c:lblOffset val="100"/>
        <c:noMultiLvlLbl val="0"/>
      </c:catAx>
      <c:valAx>
        <c:axId val="49597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8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35.799999999999997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77896"/>
        <c:axId val="495983776"/>
      </c:barChart>
      <c:catAx>
        <c:axId val="49597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83776"/>
        <c:crosses val="autoZero"/>
        <c:auto val="1"/>
        <c:lblAlgn val="ctr"/>
        <c:lblOffset val="100"/>
        <c:noMultiLvlLbl val="0"/>
      </c:catAx>
      <c:valAx>
        <c:axId val="49598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7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80248"/>
        <c:axId val="495983384"/>
      </c:barChart>
      <c:catAx>
        <c:axId val="49598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83384"/>
        <c:crosses val="autoZero"/>
        <c:auto val="1"/>
        <c:lblAlgn val="ctr"/>
        <c:lblOffset val="100"/>
        <c:noMultiLvlLbl val="0"/>
      </c:catAx>
      <c:valAx>
        <c:axId val="495983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8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81816"/>
        <c:axId val="495984168"/>
      </c:barChart>
      <c:catAx>
        <c:axId val="49598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84168"/>
        <c:crosses val="autoZero"/>
        <c:auto val="1"/>
        <c:lblAlgn val="ctr"/>
        <c:lblOffset val="100"/>
        <c:noMultiLvlLbl val="0"/>
      </c:catAx>
      <c:valAx>
        <c:axId val="495984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8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49216"/>
        <c:axId val="495944512"/>
      </c:barChart>
      <c:catAx>
        <c:axId val="49594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44512"/>
        <c:crosses val="autoZero"/>
        <c:auto val="1"/>
        <c:lblAlgn val="ctr"/>
        <c:lblOffset val="100"/>
        <c:noMultiLvlLbl val="0"/>
      </c:catAx>
      <c:valAx>
        <c:axId val="49594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50392"/>
        <c:axId val="495946472"/>
      </c:barChart>
      <c:catAx>
        <c:axId val="49595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46472"/>
        <c:crosses val="autoZero"/>
        <c:auto val="1"/>
        <c:lblAlgn val="ctr"/>
        <c:lblOffset val="100"/>
        <c:noMultiLvlLbl val="0"/>
      </c:catAx>
      <c:valAx>
        <c:axId val="49594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5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84424"/>
        <c:axId val="205885992"/>
      </c:barChart>
      <c:catAx>
        <c:axId val="20588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85992"/>
        <c:crosses val="autoZero"/>
        <c:auto val="1"/>
        <c:lblAlgn val="ctr"/>
        <c:lblOffset val="100"/>
        <c:noMultiLvlLbl val="0"/>
      </c:catAx>
      <c:valAx>
        <c:axId val="205885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8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46864"/>
        <c:axId val="495950000"/>
      </c:barChart>
      <c:catAx>
        <c:axId val="49594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50000"/>
        <c:crosses val="autoZero"/>
        <c:auto val="1"/>
        <c:lblAlgn val="ctr"/>
        <c:lblOffset val="100"/>
        <c:noMultiLvlLbl val="0"/>
      </c:catAx>
      <c:valAx>
        <c:axId val="49595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4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50784"/>
        <c:axId val="495951176"/>
      </c:barChart>
      <c:catAx>
        <c:axId val="49595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51176"/>
        <c:crosses val="autoZero"/>
        <c:auto val="1"/>
        <c:lblAlgn val="ctr"/>
        <c:lblOffset val="100"/>
        <c:noMultiLvlLbl val="0"/>
      </c:catAx>
      <c:valAx>
        <c:axId val="49595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5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</c:v>
                </c:pt>
                <c:pt idx="1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943728"/>
        <c:axId val="495948040"/>
      </c:barChart>
      <c:catAx>
        <c:axId val="49594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48040"/>
        <c:crosses val="autoZero"/>
        <c:auto val="1"/>
        <c:lblAlgn val="ctr"/>
        <c:lblOffset val="100"/>
        <c:noMultiLvlLbl val="0"/>
      </c:catAx>
      <c:valAx>
        <c:axId val="49594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4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8.4275079999999996</c:v>
                </c:pt>
                <c:pt idx="1">
                  <c:v>10.075417</c:v>
                </c:pt>
                <c:pt idx="2">
                  <c:v>11.895557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48824"/>
        <c:axId val="495946080"/>
      </c:barChart>
      <c:catAx>
        <c:axId val="49594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46080"/>
        <c:crosses val="autoZero"/>
        <c:auto val="1"/>
        <c:lblAlgn val="ctr"/>
        <c:lblOffset val="100"/>
        <c:noMultiLvlLbl val="0"/>
      </c:catAx>
      <c:valAx>
        <c:axId val="49594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4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47648"/>
        <c:axId val="496704728"/>
      </c:barChart>
      <c:catAx>
        <c:axId val="49594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704728"/>
        <c:crosses val="autoZero"/>
        <c:auto val="1"/>
        <c:lblAlgn val="ctr"/>
        <c:lblOffset val="100"/>
        <c:noMultiLvlLbl val="0"/>
      </c:catAx>
      <c:valAx>
        <c:axId val="49670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82.6</c:v>
                </c:pt>
                <c:pt idx="1">
                  <c:v>5.8</c:v>
                </c:pt>
                <c:pt idx="2">
                  <c:v>11.7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705512"/>
        <c:axId val="496705904"/>
      </c:barChart>
      <c:catAx>
        <c:axId val="49670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705904"/>
        <c:crosses val="autoZero"/>
        <c:auto val="1"/>
        <c:lblAlgn val="ctr"/>
        <c:lblOffset val="100"/>
        <c:noMultiLvlLbl val="0"/>
      </c:catAx>
      <c:valAx>
        <c:axId val="496705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70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706296"/>
        <c:axId val="496703944"/>
      </c:barChart>
      <c:catAx>
        <c:axId val="496706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703944"/>
        <c:crosses val="autoZero"/>
        <c:auto val="1"/>
        <c:lblAlgn val="ctr"/>
        <c:lblOffset val="100"/>
        <c:noMultiLvlLbl val="0"/>
      </c:catAx>
      <c:valAx>
        <c:axId val="496703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70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707080"/>
        <c:axId val="496702376"/>
      </c:barChart>
      <c:catAx>
        <c:axId val="49670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702376"/>
        <c:crosses val="autoZero"/>
        <c:auto val="1"/>
        <c:lblAlgn val="ctr"/>
        <c:lblOffset val="100"/>
        <c:noMultiLvlLbl val="0"/>
      </c:catAx>
      <c:valAx>
        <c:axId val="496702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70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709824"/>
        <c:axId val="496702768"/>
      </c:barChart>
      <c:catAx>
        <c:axId val="49670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702768"/>
        <c:crosses val="autoZero"/>
        <c:auto val="1"/>
        <c:lblAlgn val="ctr"/>
        <c:lblOffset val="100"/>
        <c:noMultiLvlLbl val="0"/>
      </c:catAx>
      <c:valAx>
        <c:axId val="49670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7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86384"/>
        <c:axId val="205886776"/>
      </c:barChart>
      <c:catAx>
        <c:axId val="20588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886776"/>
        <c:crosses val="autoZero"/>
        <c:auto val="1"/>
        <c:lblAlgn val="ctr"/>
        <c:lblOffset val="100"/>
        <c:noMultiLvlLbl val="0"/>
      </c:catAx>
      <c:valAx>
        <c:axId val="20588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8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1924.1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703552"/>
        <c:axId val="496706688"/>
      </c:barChart>
      <c:catAx>
        <c:axId val="49670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706688"/>
        <c:crosses val="autoZero"/>
        <c:auto val="1"/>
        <c:lblAlgn val="ctr"/>
        <c:lblOffset val="100"/>
        <c:noMultiLvlLbl val="0"/>
      </c:catAx>
      <c:valAx>
        <c:axId val="49670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70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707472"/>
        <c:axId val="496707864"/>
      </c:barChart>
      <c:catAx>
        <c:axId val="49670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707864"/>
        <c:crosses val="autoZero"/>
        <c:auto val="1"/>
        <c:lblAlgn val="ctr"/>
        <c:lblOffset val="100"/>
        <c:noMultiLvlLbl val="0"/>
      </c:catAx>
      <c:valAx>
        <c:axId val="49670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70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42616"/>
        <c:axId val="497045360"/>
      </c:barChart>
      <c:catAx>
        <c:axId val="49704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45360"/>
        <c:crosses val="autoZero"/>
        <c:auto val="1"/>
        <c:lblAlgn val="ctr"/>
        <c:lblOffset val="100"/>
        <c:noMultiLvlLbl val="0"/>
      </c:catAx>
      <c:valAx>
        <c:axId val="49704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4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887952"/>
        <c:axId val="126713736"/>
      </c:barChart>
      <c:catAx>
        <c:axId val="20588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713736"/>
        <c:crosses val="autoZero"/>
        <c:auto val="1"/>
        <c:lblAlgn val="ctr"/>
        <c:lblOffset val="100"/>
        <c:noMultiLvlLbl val="0"/>
      </c:catAx>
      <c:valAx>
        <c:axId val="12671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88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90136"/>
        <c:axId val="495388568"/>
      </c:barChart>
      <c:catAx>
        <c:axId val="49539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88568"/>
        <c:crosses val="autoZero"/>
        <c:auto val="1"/>
        <c:lblAlgn val="ctr"/>
        <c:lblOffset val="100"/>
        <c:noMultiLvlLbl val="0"/>
      </c:catAx>
      <c:valAx>
        <c:axId val="49538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9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84648"/>
        <c:axId val="495387392"/>
      </c:barChart>
      <c:catAx>
        <c:axId val="49538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87392"/>
        <c:crosses val="autoZero"/>
        <c:auto val="1"/>
        <c:lblAlgn val="ctr"/>
        <c:lblOffset val="100"/>
        <c:noMultiLvlLbl val="0"/>
      </c:catAx>
      <c:valAx>
        <c:axId val="49538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8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89352"/>
        <c:axId val="495388176"/>
      </c:barChart>
      <c:catAx>
        <c:axId val="49538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88176"/>
        <c:crosses val="autoZero"/>
        <c:auto val="1"/>
        <c:lblAlgn val="ctr"/>
        <c:lblOffset val="100"/>
        <c:noMultiLvlLbl val="0"/>
      </c:catAx>
      <c:valAx>
        <c:axId val="49538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8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261.10000000000002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89744"/>
        <c:axId val="495385824"/>
      </c:barChart>
      <c:catAx>
        <c:axId val="49538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85824"/>
        <c:crosses val="autoZero"/>
        <c:auto val="1"/>
        <c:lblAlgn val="ctr"/>
        <c:lblOffset val="100"/>
        <c:noMultiLvlLbl val="0"/>
      </c:catAx>
      <c:valAx>
        <c:axId val="49538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8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87784"/>
        <c:axId val="495386608"/>
      </c:barChart>
      <c:catAx>
        <c:axId val="49538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86608"/>
        <c:crosses val="autoZero"/>
        <c:auto val="1"/>
        <c:lblAlgn val="ctr"/>
        <c:lblOffset val="100"/>
        <c:noMultiLvlLbl val="0"/>
      </c:catAx>
      <c:valAx>
        <c:axId val="49538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8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3979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4882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5990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48879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47833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조광연, ID : H2500022)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16:12:21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1646.8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82.6</v>
      </c>
      <c r="G8" s="59">
        <f>'DRIs DATA 입력'!G8</f>
        <v>5.8</v>
      </c>
      <c r="H8" s="59">
        <f>'DRIs DATA 입력'!H8</f>
        <v>11.7</v>
      </c>
      <c r="I8" s="46"/>
      <c r="J8" s="59" t="s">
        <v>216</v>
      </c>
      <c r="K8" s="59">
        <f>'DRIs DATA 입력'!K8</f>
        <v>2</v>
      </c>
      <c r="L8" s="59">
        <f>'DRIs DATA 입력'!L8</f>
        <v>9.1999999999999993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132.6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60.7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16.600000000000001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261.10000000000002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189.5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834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1924.1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1367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35.799999999999997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187.6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73.400000000000006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2" sqref="F52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279</v>
      </c>
      <c r="G1" s="62" t="s">
        <v>278</v>
      </c>
      <c r="H1" s="61" t="s">
        <v>280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2200</v>
      </c>
      <c r="C6" s="68">
        <v>1646.8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43.4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11.6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82.6</v>
      </c>
      <c r="G8" s="68">
        <v>5.8</v>
      </c>
      <c r="H8" s="68">
        <v>11.7</v>
      </c>
      <c r="J8" s="68" t="s">
        <v>216</v>
      </c>
      <c r="K8" s="68">
        <v>2</v>
      </c>
      <c r="L8" s="68">
        <v>9.1999999999999993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132.6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9.9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1.9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60.7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16.600000000000001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0.6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9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1.2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261.10000000000002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3.1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1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0.2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189.5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834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1924.1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1367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63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35.799999999999997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5.6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8.4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187.6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3.1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48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73.400000000000006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5" sqref="H15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281</v>
      </c>
      <c r="B2" s="61" t="s">
        <v>282</v>
      </c>
      <c r="C2" s="61" t="s">
        <v>275</v>
      </c>
      <c r="D2" s="61">
        <v>60</v>
      </c>
      <c r="E2" s="61">
        <v>1646.7769000000001</v>
      </c>
      <c r="F2" s="61">
        <v>307.78829999999999</v>
      </c>
      <c r="G2" s="61">
        <v>21.592113000000001</v>
      </c>
      <c r="H2" s="61">
        <v>13.531157500000001</v>
      </c>
      <c r="I2" s="61">
        <v>8.0609559999999991</v>
      </c>
      <c r="J2" s="61">
        <v>43.436646000000003</v>
      </c>
      <c r="K2" s="61">
        <v>31.865394999999999</v>
      </c>
      <c r="L2" s="61">
        <v>11.571254</v>
      </c>
      <c r="M2" s="61">
        <v>11.565009999999999</v>
      </c>
      <c r="N2" s="61">
        <v>1.3381592</v>
      </c>
      <c r="O2" s="61">
        <v>6.1911792999999999</v>
      </c>
      <c r="P2" s="61">
        <v>282.52237000000002</v>
      </c>
      <c r="Q2" s="61">
        <v>8.6011070000000007</v>
      </c>
      <c r="R2" s="61">
        <v>132.61583999999999</v>
      </c>
      <c r="S2" s="61">
        <v>49.204475000000002</v>
      </c>
      <c r="T2" s="61">
        <v>1000.9366</v>
      </c>
      <c r="U2" s="61">
        <v>1.9217464</v>
      </c>
      <c r="V2" s="61">
        <v>9.8709150000000001</v>
      </c>
      <c r="W2" s="61">
        <v>60.683669999999999</v>
      </c>
      <c r="X2" s="61">
        <v>16.573318</v>
      </c>
      <c r="Y2" s="61">
        <v>0.95287763999999997</v>
      </c>
      <c r="Z2" s="61">
        <v>0.6277663</v>
      </c>
      <c r="AA2" s="61">
        <v>8.9908389999999994</v>
      </c>
      <c r="AB2" s="61">
        <v>1.1656181000000001</v>
      </c>
      <c r="AC2" s="61">
        <v>261.14832000000001</v>
      </c>
      <c r="AD2" s="61">
        <v>3.1162827000000002</v>
      </c>
      <c r="AE2" s="61">
        <v>1.0384108000000001</v>
      </c>
      <c r="AF2" s="61">
        <v>0.17481376000000001</v>
      </c>
      <c r="AG2" s="61">
        <v>189.54554999999999</v>
      </c>
      <c r="AH2" s="61">
        <v>97.714005</v>
      </c>
      <c r="AI2" s="61">
        <v>91.831535000000002</v>
      </c>
      <c r="AJ2" s="61">
        <v>833.98126000000002</v>
      </c>
      <c r="AK2" s="61">
        <v>1924.0831000000001</v>
      </c>
      <c r="AL2" s="61">
        <v>62.95147</v>
      </c>
      <c r="AM2" s="61">
        <v>1367.04</v>
      </c>
      <c r="AN2" s="61">
        <v>35.792319999999997</v>
      </c>
      <c r="AO2" s="61">
        <v>5.5630335999999998</v>
      </c>
      <c r="AP2" s="61">
        <v>4.1266894000000001</v>
      </c>
      <c r="AQ2" s="61">
        <v>1.4363444000000001</v>
      </c>
      <c r="AR2" s="61">
        <v>8.4388699999999996</v>
      </c>
      <c r="AS2" s="61">
        <v>187.61469</v>
      </c>
      <c r="AT2" s="61">
        <v>3.2784749999999999E-3</v>
      </c>
      <c r="AU2" s="61">
        <v>3.0629284000000001</v>
      </c>
      <c r="AV2" s="61">
        <v>47.953989999999997</v>
      </c>
      <c r="AW2" s="61">
        <v>73.440216000000007</v>
      </c>
      <c r="AX2" s="61">
        <v>9.9190419999999994E-3</v>
      </c>
      <c r="AY2" s="61">
        <v>0.57237890000000002</v>
      </c>
      <c r="AZ2" s="61">
        <v>116.72338999999999</v>
      </c>
      <c r="BA2" s="61">
        <v>30.401845999999999</v>
      </c>
      <c r="BB2" s="61">
        <v>8.4275079999999996</v>
      </c>
      <c r="BC2" s="61">
        <v>10.075417</v>
      </c>
      <c r="BD2" s="61">
        <v>11.895557</v>
      </c>
      <c r="BE2" s="61">
        <v>0.80449559999999998</v>
      </c>
      <c r="BF2" s="61">
        <v>4.9869294000000002</v>
      </c>
      <c r="BG2" s="61">
        <v>2.2897799999999999E-4</v>
      </c>
      <c r="BH2" s="61">
        <v>1.0490978E-2</v>
      </c>
      <c r="BI2" s="61">
        <v>8.0195249999999996E-3</v>
      </c>
      <c r="BJ2" s="61">
        <v>3.8650792000000003E-2</v>
      </c>
      <c r="BK2" s="71">
        <v>1.76137E-5</v>
      </c>
      <c r="BL2" s="61">
        <v>6.0321909999999999E-2</v>
      </c>
      <c r="BM2" s="61">
        <v>0.86806410000000001</v>
      </c>
      <c r="BN2" s="61">
        <v>0.117070094</v>
      </c>
      <c r="BO2" s="61">
        <v>14.309647999999999</v>
      </c>
      <c r="BP2" s="61">
        <v>2.4573073000000001</v>
      </c>
      <c r="BQ2" s="61">
        <v>4.1096760000000003</v>
      </c>
      <c r="BR2" s="61">
        <v>18.617113</v>
      </c>
      <c r="BS2" s="61">
        <v>16.436384</v>
      </c>
      <c r="BT2" s="61">
        <v>1.9829456999999999</v>
      </c>
      <c r="BU2" s="61">
        <v>3.4465759999999998E-3</v>
      </c>
      <c r="BV2" s="61">
        <v>2.0217902999999999E-2</v>
      </c>
      <c r="BW2" s="61">
        <v>0.14545669999999999</v>
      </c>
      <c r="BX2" s="61">
        <v>0.36600812999999999</v>
      </c>
      <c r="BY2" s="61">
        <v>5.7594503999999998E-2</v>
      </c>
      <c r="BZ2" s="61">
        <v>1.1398109999999999E-3</v>
      </c>
      <c r="CA2" s="61">
        <v>0.36870277000000001</v>
      </c>
      <c r="CB2" s="71">
        <v>2.0152093999999999E-2</v>
      </c>
      <c r="CC2" s="61">
        <v>3.3967175000000002E-2</v>
      </c>
      <c r="CD2" s="61">
        <v>0.70735353000000001</v>
      </c>
      <c r="CE2" s="61">
        <v>4.4079269999999997E-2</v>
      </c>
      <c r="CF2" s="71">
        <v>8.9890319999999996E-2</v>
      </c>
      <c r="CG2" s="61">
        <v>4.9500000000000003E-7</v>
      </c>
      <c r="CH2" s="61">
        <v>8.4054630000000002E-3</v>
      </c>
      <c r="CI2" s="71">
        <v>2.5328759999999999E-3</v>
      </c>
      <c r="CJ2" s="61">
        <v>1.5827621999999999</v>
      </c>
      <c r="CK2" s="61">
        <v>1.1834179E-2</v>
      </c>
      <c r="CL2" s="61">
        <v>0.16116296999999999</v>
      </c>
      <c r="CM2" s="61">
        <v>0.76604574999999997</v>
      </c>
      <c r="CN2" s="61">
        <v>2393.2710000000002</v>
      </c>
      <c r="CO2" s="61">
        <v>4056.1060000000002</v>
      </c>
      <c r="CP2" s="61">
        <v>1823.0537999999999</v>
      </c>
      <c r="CQ2" s="61">
        <v>693.62316999999996</v>
      </c>
      <c r="CR2" s="61">
        <v>414.14873999999998</v>
      </c>
      <c r="CS2" s="61">
        <v>578.68949999999995</v>
      </c>
      <c r="CT2" s="61">
        <v>2330.3271</v>
      </c>
      <c r="CU2" s="61">
        <v>1197.1415999999999</v>
      </c>
      <c r="CV2" s="61">
        <v>1838.1527000000001</v>
      </c>
      <c r="CW2" s="61">
        <v>1275.2764</v>
      </c>
      <c r="CX2" s="61">
        <v>374.69362999999998</v>
      </c>
      <c r="CY2" s="61">
        <v>3197.6977999999999</v>
      </c>
      <c r="CZ2" s="61">
        <v>1101.1876</v>
      </c>
      <c r="DA2" s="61">
        <v>3560.3312999999998</v>
      </c>
      <c r="DB2" s="61">
        <v>3521.8533000000002</v>
      </c>
      <c r="DC2" s="61">
        <v>4960.6329999999998</v>
      </c>
      <c r="DD2" s="61">
        <v>6693.3467000000001</v>
      </c>
      <c r="DE2" s="61">
        <v>1240.8258000000001</v>
      </c>
      <c r="DF2" s="61">
        <v>4014.4652999999998</v>
      </c>
      <c r="DG2" s="61">
        <v>1679.4142999999999</v>
      </c>
      <c r="DH2" s="61">
        <v>29.799980000000001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30.401845999999999</v>
      </c>
      <c r="B6">
        <f>BB2</f>
        <v>8.4275079999999996</v>
      </c>
      <c r="C6">
        <f>BC2</f>
        <v>10.075417</v>
      </c>
      <c r="D6">
        <f>BD2</f>
        <v>11.895557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255</v>
      </c>
      <c r="B2" s="55">
        <v>22012</v>
      </c>
      <c r="C2" s="56">
        <f ca="1">YEAR(TODAY())-YEAR(B2)+IF(TODAY()&gt;=DATE(YEAR(TODAY()),MONTH(B2),DAY(B2)),0,-1)</f>
        <v>60</v>
      </c>
      <c r="E2" s="52">
        <v>171</v>
      </c>
      <c r="F2" s="53" t="s">
        <v>39</v>
      </c>
      <c r="G2" s="52">
        <v>70.400000000000006</v>
      </c>
      <c r="H2" s="51" t="s">
        <v>41</v>
      </c>
      <c r="I2" s="78">
        <f>ROUND(G3/E3^2,1)</f>
        <v>24.1</v>
      </c>
    </row>
    <row r="3" spans="1:9">
      <c r="E3" s="51">
        <f>E2/100</f>
        <v>1.71</v>
      </c>
      <c r="F3" s="51" t="s">
        <v>40</v>
      </c>
      <c r="G3" s="51">
        <f>G2</f>
        <v>70.400000000000006</v>
      </c>
      <c r="H3" s="51" t="s">
        <v>41</v>
      </c>
      <c r="I3" s="78"/>
    </row>
    <row r="4" spans="1:9">
      <c r="A4" t="s">
        <v>273</v>
      </c>
    </row>
    <row r="5" spans="1:9">
      <c r="B5" s="60">
        <v>44096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조광연, ID : H2500022)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2020년 11월 24일 16:12:21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276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44096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60</v>
      </c>
      <c r="G12" s="143"/>
      <c r="H12" s="143"/>
      <c r="I12" s="143"/>
      <c r="K12" s="134">
        <f>'개인정보 및 신체계측 입력'!E2</f>
        <v>171</v>
      </c>
      <c r="L12" s="135"/>
      <c r="M12" s="128">
        <f>'개인정보 및 신체계측 입력'!G2</f>
        <v>70.400000000000006</v>
      </c>
      <c r="N12" s="129"/>
      <c r="O12" s="124" t="s">
        <v>271</v>
      </c>
      <c r="P12" s="118"/>
      <c r="Q12" s="121">
        <f>'개인정보 및 신체계측 입력'!I2</f>
        <v>24.1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조광연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82.6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5.8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11.7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81" t="s">
        <v>191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3"/>
    </row>
    <row r="53" spans="1:20" ht="18" customHeight="1" thickBot="1"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6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156" t="s">
        <v>164</v>
      </c>
      <c r="D68" s="156"/>
      <c r="E68" s="156"/>
      <c r="F68" s="156"/>
      <c r="G68" s="156"/>
      <c r="H68" s="149" t="s">
        <v>170</v>
      </c>
      <c r="I68" s="149"/>
      <c r="J68" s="149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157">
        <f>ROUND('그룹 전체 사용자의 일일 입력'!D6/MAX('그룹 전체 사용자의 일일 입력'!$B$6,'그룹 전체 사용자의 일일 입력'!$C$6,'그룹 전체 사용자의 일일 입력'!$D$6),1)</f>
        <v>1</v>
      </c>
      <c r="P68" s="157"/>
      <c r="Q68" s="37" t="s">
        <v>54</v>
      </c>
      <c r="R68" s="35"/>
      <c r="S68" s="35"/>
      <c r="T68" s="6"/>
    </row>
    <row r="69" spans="2:21" ht="18" customHeight="1" thickBot="1">
      <c r="B69" s="6"/>
      <c r="C69" s="91" t="s">
        <v>165</v>
      </c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156" t="s">
        <v>51</v>
      </c>
      <c r="D71" s="156"/>
      <c r="E71" s="156"/>
      <c r="F71" s="156"/>
      <c r="G71" s="156"/>
      <c r="H71" s="38"/>
      <c r="I71" s="149" t="s">
        <v>52</v>
      </c>
      <c r="J71" s="149"/>
      <c r="K71" s="36">
        <f>ROUND('DRIs DATA'!L8,1)</f>
        <v>9.1999999999999993</v>
      </c>
      <c r="L71" s="36" t="s">
        <v>53</v>
      </c>
      <c r="M71" s="36">
        <f>ROUND('DRIs DATA'!K8,1)</f>
        <v>2</v>
      </c>
      <c r="N71" s="150" t="s">
        <v>54</v>
      </c>
      <c r="O71" s="150"/>
      <c r="P71" s="150"/>
      <c r="Q71" s="150"/>
      <c r="R71" s="39"/>
      <c r="S71" s="35"/>
      <c r="T71" s="6"/>
    </row>
    <row r="72" spans="2:21" ht="18" customHeight="1">
      <c r="B72" s="6"/>
      <c r="C72" s="90" t="s">
        <v>181</v>
      </c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6"/>
      <c r="U72" s="13"/>
    </row>
    <row r="73" spans="2:21" ht="18" customHeight="1" thickBot="1">
      <c r="B73" s="6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81" t="s">
        <v>192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3"/>
    </row>
    <row r="77" spans="2:21" ht="18" customHeight="1" thickBot="1"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6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92" t="s">
        <v>168</v>
      </c>
      <c r="C79" s="92"/>
      <c r="D79" s="92"/>
      <c r="E79" s="92"/>
      <c r="F79" s="21"/>
      <c r="G79" s="21"/>
      <c r="H79" s="21"/>
      <c r="L79" s="92" t="s">
        <v>172</v>
      </c>
      <c r="M79" s="92"/>
      <c r="N79" s="92"/>
      <c r="O79" s="92"/>
      <c r="P79" s="92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40" t="s">
        <v>268</v>
      </c>
      <c r="C92" s="141"/>
      <c r="D92" s="141"/>
      <c r="E92" s="141"/>
      <c r="F92" s="141"/>
      <c r="G92" s="141"/>
      <c r="H92" s="141"/>
      <c r="I92" s="141"/>
      <c r="J92" s="142"/>
      <c r="L92" s="140" t="s">
        <v>175</v>
      </c>
      <c r="M92" s="141"/>
      <c r="N92" s="141"/>
      <c r="O92" s="141"/>
      <c r="P92" s="141"/>
      <c r="Q92" s="141"/>
      <c r="R92" s="141"/>
      <c r="S92" s="141"/>
      <c r="T92" s="142"/>
    </row>
    <row r="93" spans="1:21" ht="18" customHeight="1">
      <c r="B93" s="95" t="s">
        <v>171</v>
      </c>
      <c r="C93" s="93"/>
      <c r="D93" s="93"/>
      <c r="E93" s="93"/>
      <c r="F93" s="96">
        <f>ROUND('DRIs DATA'!F16/'DRIs DATA'!C16*100,2)</f>
        <v>17.68</v>
      </c>
      <c r="G93" s="96"/>
      <c r="H93" s="93" t="s">
        <v>167</v>
      </c>
      <c r="I93" s="93"/>
      <c r="J93" s="94"/>
      <c r="L93" s="95" t="s">
        <v>171</v>
      </c>
      <c r="M93" s="93"/>
      <c r="N93" s="93"/>
      <c r="O93" s="93"/>
      <c r="P93" s="93"/>
      <c r="Q93" s="23">
        <f>ROUND('DRIs DATA'!M16/'DRIs DATA'!K16*100,2)</f>
        <v>82.5</v>
      </c>
      <c r="R93" s="93" t="s">
        <v>167</v>
      </c>
      <c r="S93" s="93"/>
      <c r="T93" s="94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98" t="s">
        <v>180</v>
      </c>
      <c r="C95" s="99"/>
      <c r="D95" s="99"/>
      <c r="E95" s="99"/>
      <c r="F95" s="99"/>
      <c r="G95" s="99"/>
      <c r="H95" s="99"/>
      <c r="I95" s="99"/>
      <c r="J95" s="100"/>
      <c r="L95" s="104" t="s">
        <v>173</v>
      </c>
      <c r="M95" s="105"/>
      <c r="N95" s="105"/>
      <c r="O95" s="105"/>
      <c r="P95" s="105"/>
      <c r="Q95" s="105"/>
      <c r="R95" s="105"/>
      <c r="S95" s="105"/>
      <c r="T95" s="106"/>
    </row>
    <row r="96" spans="1:21" ht="18" customHeight="1">
      <c r="B96" s="98"/>
      <c r="C96" s="99"/>
      <c r="D96" s="99"/>
      <c r="E96" s="99"/>
      <c r="F96" s="99"/>
      <c r="G96" s="99"/>
      <c r="H96" s="99"/>
      <c r="I96" s="99"/>
      <c r="J96" s="100"/>
      <c r="L96" s="104"/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  <c r="U99" s="17"/>
    </row>
    <row r="100" spans="2:21" ht="18" customHeight="1" thickBot="1">
      <c r="B100" s="101"/>
      <c r="C100" s="102"/>
      <c r="D100" s="102"/>
      <c r="E100" s="102"/>
      <c r="F100" s="102"/>
      <c r="G100" s="102"/>
      <c r="H100" s="102"/>
      <c r="I100" s="102"/>
      <c r="J100" s="103"/>
      <c r="L100" s="107"/>
      <c r="M100" s="108"/>
      <c r="N100" s="108"/>
      <c r="O100" s="108"/>
      <c r="P100" s="108"/>
      <c r="Q100" s="108"/>
      <c r="R100" s="108"/>
      <c r="S100" s="108"/>
      <c r="T100" s="109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81" t="s">
        <v>193</v>
      </c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3"/>
    </row>
    <row r="104" spans="2:21" ht="18" customHeight="1" thickBot="1"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6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92" t="s">
        <v>169</v>
      </c>
      <c r="C106" s="92"/>
      <c r="D106" s="92"/>
      <c r="E106" s="92"/>
      <c r="F106" s="6"/>
      <c r="G106" s="6"/>
      <c r="H106" s="6"/>
      <c r="I106" s="6"/>
      <c r="L106" s="92" t="s">
        <v>270</v>
      </c>
      <c r="M106" s="92"/>
      <c r="N106" s="92"/>
      <c r="O106" s="92"/>
      <c r="P106" s="92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87" t="s">
        <v>264</v>
      </c>
      <c r="C119" s="88"/>
      <c r="D119" s="88"/>
      <c r="E119" s="88"/>
      <c r="F119" s="88"/>
      <c r="G119" s="88"/>
      <c r="H119" s="88"/>
      <c r="I119" s="88"/>
      <c r="J119" s="89"/>
      <c r="L119" s="87" t="s">
        <v>265</v>
      </c>
      <c r="M119" s="88"/>
      <c r="N119" s="88"/>
      <c r="O119" s="88"/>
      <c r="P119" s="88"/>
      <c r="Q119" s="88"/>
      <c r="R119" s="88"/>
      <c r="S119" s="88"/>
      <c r="T119" s="89"/>
    </row>
    <row r="120" spans="2:20" ht="18" customHeight="1">
      <c r="B120" s="43" t="s">
        <v>171</v>
      </c>
      <c r="C120" s="16"/>
      <c r="D120" s="16"/>
      <c r="E120" s="15"/>
      <c r="F120" s="96">
        <f>ROUND('DRIs DATA'!F26/'DRIs DATA'!C26*100,2)</f>
        <v>16.600000000000001</v>
      </c>
      <c r="G120" s="96"/>
      <c r="H120" s="93" t="s">
        <v>166</v>
      </c>
      <c r="I120" s="93"/>
      <c r="J120" s="94"/>
      <c r="L120" s="42" t="s">
        <v>171</v>
      </c>
      <c r="M120" s="20"/>
      <c r="N120" s="20"/>
      <c r="O120" s="23"/>
      <c r="P120" s="6"/>
      <c r="Q120" s="58">
        <f>ROUND('DRIs DATA'!AH26/'DRIs DATA'!AE26*100,2)</f>
        <v>80</v>
      </c>
      <c r="R120" s="93" t="s">
        <v>166</v>
      </c>
      <c r="S120" s="93"/>
      <c r="T120" s="94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10" t="s">
        <v>174</v>
      </c>
      <c r="C122" s="111"/>
      <c r="D122" s="111"/>
      <c r="E122" s="111"/>
      <c r="F122" s="111"/>
      <c r="G122" s="111"/>
      <c r="H122" s="111"/>
      <c r="I122" s="111"/>
      <c r="J122" s="112"/>
      <c r="L122" s="110" t="s">
        <v>269</v>
      </c>
      <c r="M122" s="111"/>
      <c r="N122" s="111"/>
      <c r="O122" s="111"/>
      <c r="P122" s="111"/>
      <c r="Q122" s="111"/>
      <c r="R122" s="111"/>
      <c r="S122" s="111"/>
      <c r="T122" s="112"/>
    </row>
    <row r="123" spans="2:20" ht="18" customHeight="1">
      <c r="B123" s="110"/>
      <c r="C123" s="111"/>
      <c r="D123" s="111"/>
      <c r="E123" s="111"/>
      <c r="F123" s="111"/>
      <c r="G123" s="111"/>
      <c r="H123" s="111"/>
      <c r="I123" s="111"/>
      <c r="J123" s="112"/>
      <c r="L123" s="110"/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5.75" thickBot="1">
      <c r="B127" s="113"/>
      <c r="C127" s="114"/>
      <c r="D127" s="114"/>
      <c r="E127" s="114"/>
      <c r="F127" s="114"/>
      <c r="G127" s="114"/>
      <c r="H127" s="114"/>
      <c r="I127" s="114"/>
      <c r="J127" s="115"/>
      <c r="L127" s="113"/>
      <c r="M127" s="114"/>
      <c r="N127" s="114"/>
      <c r="O127" s="114"/>
      <c r="P127" s="114"/>
      <c r="Q127" s="114"/>
      <c r="R127" s="114"/>
      <c r="S127" s="114"/>
      <c r="T127" s="115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81" t="s">
        <v>262</v>
      </c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3"/>
      <c r="N129" s="57"/>
      <c r="O129" s="81" t="s">
        <v>263</v>
      </c>
      <c r="P129" s="82"/>
      <c r="Q129" s="82"/>
      <c r="R129" s="82"/>
      <c r="S129" s="82"/>
      <c r="T129" s="83"/>
    </row>
    <row r="130" spans="2:21" ht="18" customHeight="1" thickBot="1"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6"/>
      <c r="N130" s="57"/>
      <c r="O130" s="84"/>
      <c r="P130" s="85"/>
      <c r="Q130" s="85"/>
      <c r="R130" s="85"/>
      <c r="S130" s="85"/>
      <c r="T130" s="86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81" t="s">
        <v>194</v>
      </c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3"/>
    </row>
    <row r="155" spans="2:21" ht="18" customHeight="1" thickBot="1"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6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92" t="s">
        <v>177</v>
      </c>
      <c r="C157" s="92"/>
      <c r="D157" s="92"/>
      <c r="E157" s="6"/>
      <c r="F157" s="6"/>
      <c r="G157" s="6"/>
      <c r="H157" s="6"/>
      <c r="I157" s="6"/>
      <c r="L157" s="92" t="s">
        <v>178</v>
      </c>
      <c r="M157" s="92"/>
      <c r="N157" s="92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87" t="s">
        <v>266</v>
      </c>
      <c r="C170" s="88"/>
      <c r="D170" s="88"/>
      <c r="E170" s="88"/>
      <c r="F170" s="88"/>
      <c r="G170" s="88"/>
      <c r="H170" s="88"/>
      <c r="I170" s="88"/>
      <c r="J170" s="89"/>
      <c r="L170" s="87" t="s">
        <v>176</v>
      </c>
      <c r="M170" s="88"/>
      <c r="N170" s="88"/>
      <c r="O170" s="88"/>
      <c r="P170" s="88"/>
      <c r="Q170" s="88"/>
      <c r="R170" s="88"/>
      <c r="S170" s="89"/>
    </row>
    <row r="171" spans="2:19" ht="18" customHeight="1">
      <c r="B171" s="42" t="s">
        <v>171</v>
      </c>
      <c r="C171" s="20"/>
      <c r="D171" s="20"/>
      <c r="E171" s="6"/>
      <c r="F171" s="96">
        <f>ROUND('DRIs DATA'!F36/'DRIs DATA'!C36*100,2)</f>
        <v>23.69</v>
      </c>
      <c r="G171" s="96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128.27000000000001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10" t="s">
        <v>185</v>
      </c>
      <c r="C173" s="111"/>
      <c r="D173" s="111"/>
      <c r="E173" s="111"/>
      <c r="F173" s="111"/>
      <c r="G173" s="111"/>
      <c r="H173" s="111"/>
      <c r="I173" s="111"/>
      <c r="J173" s="112"/>
      <c r="L173" s="110" t="s">
        <v>187</v>
      </c>
      <c r="M173" s="111"/>
      <c r="N173" s="111"/>
      <c r="O173" s="111"/>
      <c r="P173" s="111"/>
      <c r="Q173" s="111"/>
      <c r="R173" s="111"/>
      <c r="S173" s="112"/>
    </row>
    <row r="174" spans="2:19" ht="18" customHeight="1">
      <c r="B174" s="110"/>
      <c r="C174" s="111"/>
      <c r="D174" s="111"/>
      <c r="E174" s="111"/>
      <c r="F174" s="111"/>
      <c r="G174" s="111"/>
      <c r="H174" s="111"/>
      <c r="I174" s="111"/>
      <c r="J174" s="112"/>
      <c r="L174" s="110"/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thickBot="1">
      <c r="B179" s="113"/>
      <c r="C179" s="114"/>
      <c r="D179" s="114"/>
      <c r="E179" s="114"/>
      <c r="F179" s="114"/>
      <c r="G179" s="114"/>
      <c r="H179" s="114"/>
      <c r="I179" s="114"/>
      <c r="J179" s="115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thickBot="1">
      <c r="L181" s="113"/>
      <c r="M181" s="114"/>
      <c r="N181" s="114"/>
      <c r="O181" s="114"/>
      <c r="P181" s="114"/>
      <c r="Q181" s="114"/>
      <c r="R181" s="114"/>
      <c r="S181" s="115"/>
    </row>
    <row r="182" spans="2:19" ht="18" customHeight="1">
      <c r="B182" s="92" t="s">
        <v>179</v>
      </c>
      <c r="C182" s="92"/>
      <c r="D182" s="92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87" t="s">
        <v>267</v>
      </c>
      <c r="C195" s="88"/>
      <c r="D195" s="88"/>
      <c r="E195" s="88"/>
      <c r="F195" s="88"/>
      <c r="G195" s="88"/>
      <c r="H195" s="88"/>
      <c r="I195" s="88"/>
      <c r="J195" s="89"/>
      <c r="S195" s="6"/>
    </row>
    <row r="196" spans="2:20" ht="18" customHeight="1">
      <c r="B196" s="42" t="s">
        <v>171</v>
      </c>
      <c r="C196" s="20"/>
      <c r="D196" s="20"/>
      <c r="E196" s="6"/>
      <c r="F196" s="96">
        <f>ROUND('DRIs DATA'!F46/'DRIs DATA'!C46*100,2)</f>
        <v>56</v>
      </c>
      <c r="G196" s="96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10" t="s">
        <v>186</v>
      </c>
      <c r="C198" s="111"/>
      <c r="D198" s="111"/>
      <c r="E198" s="111"/>
      <c r="F198" s="111"/>
      <c r="G198" s="111"/>
      <c r="H198" s="111"/>
      <c r="I198" s="111"/>
      <c r="J198" s="112"/>
      <c r="S198" s="6"/>
    </row>
    <row r="199" spans="2:20" ht="18" customHeight="1">
      <c r="B199" s="110"/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thickBot="1">
      <c r="B203" s="113"/>
      <c r="C203" s="114"/>
      <c r="D203" s="114"/>
      <c r="E203" s="114"/>
      <c r="F203" s="114"/>
      <c r="G203" s="114"/>
      <c r="H203" s="114"/>
      <c r="I203" s="114"/>
      <c r="J203" s="115"/>
      <c r="S203" s="6"/>
    </row>
    <row r="204" spans="2:20" ht="18" customHeight="1" thickBot="1">
      <c r="K204" s="10"/>
    </row>
    <row r="205" spans="2:20" ht="18" customHeight="1">
      <c r="B205" s="81" t="s">
        <v>195</v>
      </c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3"/>
    </row>
    <row r="206" spans="2:20" ht="18" customHeight="1" thickBot="1"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6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16" t="s">
        <v>188</v>
      </c>
      <c r="C208" s="116"/>
      <c r="D208" s="116"/>
      <c r="E208" s="116"/>
      <c r="F208" s="116"/>
      <c r="G208" s="116"/>
      <c r="H208" s="116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>
      <c r="B209" s="97" t="s">
        <v>190</v>
      </c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2020-11-26T01:18:40Z</dcterms:modified>
</cp:coreProperties>
</file>