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<sst xmlns="http://schemas.openxmlformats.org/spreadsheetml/2006/main" count="692" uniqueCount="339">
  <si>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</si>
  <si>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</si>
  <si>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</si>
  <si>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</si>
  <si>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</si>
  <si>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</si>
  <si>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</si>
  <si>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</si>
  <si>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</si>
  <si>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</si>
  <si>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</si>
  <si>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</si>
  <si>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</si>
  <si>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</si>
  <si>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</si>
  <si>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</si>
  <si>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</si>
  <si>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</si>
  <si>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</si>
  <si>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</si>
  <si>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</si>
  <si>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</si>
  <si>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</si>
  <si>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</si>
  <si>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</si>
  <si>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</si>
  <si>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</si>
  <si>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</si>
  <si>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</si>
  <si>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</si>
  <si>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</si>
  <si>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</si>
  <si>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</si>
  <si>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</si>
  <si>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</si>
  <si>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</si>
  <si>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</si>
  <si>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</si>
  <si>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</si>
  <si>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</si>
  <si>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</si>
  <si>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</si>
  <si>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</si>
  <si>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</si>
  <si>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</si>
  <si>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</si>
  <si>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</si>
  <si>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</si>
  <si>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</si>
  <si>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</si>
  <si>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</si>
  <si>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</si>
  <si>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</si>
  <si>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</si>
  <si>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</si>
  <si>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</si>
  <si>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</si>
  <si>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</si>
  <si>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</si>
  <si>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</si>
  <si>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</si>
  <si>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</si>
  <si>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</si>
  <si>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</si>
  <si>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</si>
  <si>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</si>
  <si>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</si>
  <si>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</si>
  <si>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</si>
  <si>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</si>
  <si>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</si>
  <si>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</si>
  <si>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</si>
  <si>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</si>
  <si>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</si>
  <si>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</si>
  <si>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</si>
  <si>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</si>
  <si>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</si>
  <si>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</si>
  <si>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</si>
  <si>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</si>
  <si>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</si>
  <si>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</si>
  <si>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</si>
  <si>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</si>
  <si>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</si>
  <si>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</si>
  <si>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</si>
  <si>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</si>
  <si>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</si>
  <si>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</si>
  <si>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</si>
  <si>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</si>
  <si>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</si>
  <si>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</si>
  <si>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</si>
  <si>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</si>
  <si>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</si>
  <si>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</si>
  <si>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</si>
  <si>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</si>
  <si>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</si>
  <si>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</si>
  <si>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</si>
  <si>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</si>
  <si>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</si>
  <si>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</si>
  <si>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</si>
  <si>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</si>
  <si>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</si>
  <si>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</si>
  <si>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</si>
  <si>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</si>
  <si>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</si>
  <si>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</si>
  <si>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</si>
  <si>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</si>
  <si>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</si>
  <si>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</si>
  <si>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</si>
  <si>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</si>
  <si>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</si>
  <si>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</si>
  <si>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</si>
  <si>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</si>
  <si>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</si>
  <si>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</si>
  <si>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</si>
  <si>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</si>
  <si>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</si>
  <si>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</si>
  <si>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</si>
  <si>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</si>
  <si>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</si>
  <si>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</si>
  <si>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</si>
  <si>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</si>
  <si>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</si>
  <si>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</si>
  <si>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</si>
  <si>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</si>
  <si>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</si>
  <si>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</si>
  <si>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</si>
  <si>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</si>
  <si>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</si>
  <si>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</si>
  <si>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</si>
  <si>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</si>
  <si>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</si>
  <si>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</si>
  <si>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</si>
  <si>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</si>
  <si>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</si>
  <si>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</si>
  <si>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</si>
  <si>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</si>
  <si>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</si>
  <si>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</si>
  <si>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</si>
  <si>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</si>
  <si>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</si>
  <si>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</si>
  <si>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</si>
  <si>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</si>
  <si>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</si>
  <si>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</si>
  <si>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</si>
  <si>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</si>
  <si>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</si>
  <si>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</si>
  <si>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</si>
  <si>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</si>
  <si>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</si>
  <si>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</si>
  <si>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</si>
  <si>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</si>
  <si>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</si>
  <si>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</si>
  <si>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</si>
  <si>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</si>
  <si>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</si>
  <si>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</si>
  <si>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</si>
  <si>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</si>
  <si>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</si>
  <si>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</si>
  <si>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</si>
  <si>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</si>
  <si>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</si>
  <si>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</si>
  <si>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</si>
  <si>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</si>
  <si>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</si>
  <si>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</si>
  <si>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</si>
  <si>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</si>
  <si>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</si>
  <si>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</si>
  <si>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</si>
  <si>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</si>
  <si>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</si>
  <si>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</si>
  <si>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</si>
  <si>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</si>
  <si>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</si>
  <si>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</si>
  <si>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</si>
  <si>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</si>
  <si>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</si>
  <si>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</si>
  <si>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</si>
  <si>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</si>
  <si>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</si>
  <si>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</si>
  <si>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</si>
  <si>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</si>
  <si>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</si>
  <si>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</si>
  <si>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</si>
  <si>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</si>
  <si>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</si>
  <si>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</si>
  <si>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</si>
  <si>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</si>
  <si>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</si>
  <si>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</si>
  <si>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</si>
  <si>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</si>
  <si>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</si>
  <si>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</si>
  <si>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</si>
  <si>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</si>
  <si>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</si>
  <si>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</si>
  <si>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</si>
  <si>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</si>
  <si>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</si>
  <si>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</si>
  <si>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</si>
  <si>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</si>
  <si>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</si>
  <si>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</si>
  <si>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</si>
  <si>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</si>
  <si>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</si>
  <si>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</si>
  <si>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</si>
  <si>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</si>
  <si>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</si>
  <si>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</si>
  <si>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</si>
  <si>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</si>
  <si>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</si>
  <si>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</si>
  <si>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</si>
  <si>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</si>
  <si>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</si>
  <si>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</si>
  <si>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</si>
  <si>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</si>
  <si>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</si>
  <si>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</si>
  <si>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</si>
  <si>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</si>
  <si>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</si>
  <si>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</si>
  <si>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</si>
  <si>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</si>
  <si>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</si>
  <si>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</si>
  <si>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</si>
  <si>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</si>
  <si>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</si>
  <si>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</si>
  <si>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</si>
  <si>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</si>
  <si>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</si>
  <si>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</si>
  <si>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</si>
  <si>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</si>
  <si>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</si>
  <si>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</si>
  <si>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</si>
  <si>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</si>
  <si>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</si>
  <si>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</si>
  <si>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</si>
  <si>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</si>
  <si>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</si>
  <si>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</si>
  <si>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</si>
  <si>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</si>
  <si>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</si>
  <si>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</si>
  <si>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</si>
  <si>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</si>
  <si>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</si>
  <si>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</si>
  <si>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</si>
  <si>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</si>
  <si>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</si>
  <si>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</si>
  <si>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</si>
  <si>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</si>
  <si>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</si>
  <si>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</si>
  <si>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</si>
  <si>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</si>
  <si>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</si>
  <si>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</si>
  <si>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</si>
  <si>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</si>
  <si>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</si>
  <si>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</si>
  <si>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</si>
  <si>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</si>
  <si>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</si>
  <si>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</si>
  <si>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</si>
  <si>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</si>
  <si>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</si>
  <si>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</si>
  <si>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</si>
  <si>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</si>
  <si>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H2500028</t>
  </si>
  <si>
    <t>강복완</t>
  </si>
  <si>
    <t>(설문지 : FFQ 95문항 설문지, 사용자 : 강복완, ID : H2500028)</t>
  </si>
  <si>
    <t>출력시각</t>
    <phoneticPr fontId="1" type="noConversion"/>
  </si>
  <si>
    <t>2021년 02월 01일 16:21:44</t>
  </si>
  <si>
    <t>적정비율(최대)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</si>
  <si>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</si>
  <si>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</si>
  <si>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</si>
  <si>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칼슘</t>
    <phoneticPr fontId="1" type="noConversion"/>
  </si>
  <si>
    <t>요오드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</si>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</sst>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8" fillId="0" borderId="0" xfId="2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115.09395000000001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364512"/>
        <c:axId val="253364904"/>
      </c:barChart>
      <c:catAx>
        <c:axId val="25336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364904"/>
        <c:crosses val="autoZero"/>
        <c:auto val="1"/>
        <c:lblAlgn val="ctr"/>
        <c:lblOffset val="100"/>
        <c:noMultiLvlLbl val="0"/>
      </c:catAx>
      <c:valAx>
        <c:axId val="253364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36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4.6824712999999996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341280"/>
        <c:axId val="479342064"/>
      </c:barChart>
      <c:catAx>
        <c:axId val="47934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342064"/>
        <c:crosses val="autoZero"/>
        <c:auto val="1"/>
        <c:lblAlgn val="ctr"/>
        <c:lblOffset val="100"/>
        <c:noMultiLvlLbl val="0"/>
      </c:catAx>
      <c:valAx>
        <c:axId val="479342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34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2.7312080000000001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342848"/>
        <c:axId val="479345984"/>
      </c:barChart>
      <c:catAx>
        <c:axId val="47934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345984"/>
        <c:crosses val="autoZero"/>
        <c:auto val="1"/>
        <c:lblAlgn val="ctr"/>
        <c:lblOffset val="100"/>
        <c:noMultiLvlLbl val="0"/>
      </c:catAx>
      <c:valAx>
        <c:axId val="47934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34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1917.0592999999999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343632"/>
        <c:axId val="479345592"/>
      </c:barChart>
      <c:catAx>
        <c:axId val="47934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345592"/>
        <c:crosses val="autoZero"/>
        <c:auto val="1"/>
        <c:lblAlgn val="ctr"/>
        <c:lblOffset val="100"/>
        <c:noMultiLvlLbl val="0"/>
      </c:catAx>
      <c:valAx>
        <c:axId val="47934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34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5937.1890000000003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338536"/>
        <c:axId val="479344808"/>
      </c:barChart>
      <c:catAx>
        <c:axId val="47933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344808"/>
        <c:crosses val="autoZero"/>
        <c:auto val="1"/>
        <c:lblAlgn val="ctr"/>
        <c:lblOffset val="100"/>
        <c:noMultiLvlLbl val="0"/>
      </c:catAx>
      <c:valAx>
        <c:axId val="4793448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33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406.30745999999999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339712"/>
        <c:axId val="478650224"/>
      </c:barChart>
      <c:catAx>
        <c:axId val="47933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650224"/>
        <c:crosses val="autoZero"/>
        <c:auto val="1"/>
        <c:lblAlgn val="ctr"/>
        <c:lblOffset val="100"/>
        <c:noMultiLvlLbl val="0"/>
      </c:catAx>
      <c:valAx>
        <c:axId val="478650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33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203.68065000000001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645128"/>
        <c:axId val="478647872"/>
      </c:barChart>
      <c:catAx>
        <c:axId val="47864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647872"/>
        <c:crosses val="autoZero"/>
        <c:auto val="1"/>
        <c:lblAlgn val="ctr"/>
        <c:lblOffset val="100"/>
        <c:noMultiLvlLbl val="0"/>
      </c:catAx>
      <c:valAx>
        <c:axId val="47864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64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17.669487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643608"/>
        <c:axId val="479639688"/>
      </c:barChart>
      <c:catAx>
        <c:axId val="47964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639688"/>
        <c:crosses val="autoZero"/>
        <c:auto val="1"/>
        <c:lblAlgn val="ctr"/>
        <c:lblOffset val="100"/>
        <c:noMultiLvlLbl val="0"/>
      </c:catAx>
      <c:valAx>
        <c:axId val="47963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64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4208.2592999999997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639296"/>
        <c:axId val="479640864"/>
      </c:barChart>
      <c:catAx>
        <c:axId val="47963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640864"/>
        <c:crosses val="autoZero"/>
        <c:auto val="1"/>
        <c:lblAlgn val="ctr"/>
        <c:lblOffset val="100"/>
        <c:noMultiLvlLbl val="0"/>
      </c:catAx>
      <c:valAx>
        <c:axId val="4796408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63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0.55784065000000005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636944"/>
        <c:axId val="479638512"/>
      </c:barChart>
      <c:catAx>
        <c:axId val="47963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638512"/>
        <c:crosses val="autoZero"/>
        <c:auto val="1"/>
        <c:lblAlgn val="ctr"/>
        <c:lblOffset val="100"/>
        <c:noMultiLvlLbl val="0"/>
      </c:catAx>
      <c:valAx>
        <c:axId val="47963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63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4.2594209999999997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643216"/>
        <c:axId val="479638904"/>
      </c:barChart>
      <c:catAx>
        <c:axId val="47964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638904"/>
        <c:crosses val="autoZero"/>
        <c:auto val="1"/>
        <c:lblAlgn val="ctr"/>
        <c:lblOffset val="100"/>
        <c:noMultiLvlLbl val="0"/>
      </c:catAx>
      <c:valAx>
        <c:axId val="479638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64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49.755882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4484072"/>
        <c:axId val="124485640"/>
      </c:barChart>
      <c:catAx>
        <c:axId val="12448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485640"/>
        <c:crosses val="autoZero"/>
        <c:auto val="1"/>
        <c:lblAlgn val="ctr"/>
        <c:lblOffset val="100"/>
        <c:noMultiLvlLbl val="0"/>
      </c:catAx>
      <c:valAx>
        <c:axId val="124485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448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468.98538000000002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642040"/>
        <c:axId val="479640472"/>
      </c:barChart>
      <c:catAx>
        <c:axId val="47964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640472"/>
        <c:crosses val="autoZero"/>
        <c:auto val="1"/>
        <c:lblAlgn val="ctr"/>
        <c:lblOffset val="100"/>
        <c:noMultiLvlLbl val="0"/>
      </c:catAx>
      <c:valAx>
        <c:axId val="47964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64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120.29324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641256"/>
        <c:axId val="479641648"/>
      </c:barChart>
      <c:catAx>
        <c:axId val="47964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641648"/>
        <c:crosses val="autoZero"/>
        <c:auto val="1"/>
        <c:lblAlgn val="ctr"/>
        <c:lblOffset val="100"/>
        <c:noMultiLvlLbl val="0"/>
      </c:catAx>
      <c:valAx>
        <c:axId val="47964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64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9.9909999999999997</c:v>
                </c:pt>
                <c:pt idx="1">
                  <c:v>11.677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9636160"/>
        <c:axId val="479636552"/>
      </c:barChart>
      <c:catAx>
        <c:axId val="4796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636552"/>
        <c:crosses val="autoZero"/>
        <c:auto val="1"/>
        <c:lblAlgn val="ctr"/>
        <c:lblOffset val="100"/>
        <c:noMultiLvlLbl val="0"/>
      </c:catAx>
      <c:valAx>
        <c:axId val="479636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6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24.778929999999999</c:v>
                </c:pt>
                <c:pt idx="1">
                  <c:v>27.368952</c:v>
                </c:pt>
                <c:pt idx="2">
                  <c:v>22.386977999999999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1150.1466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556856"/>
        <c:axId val="480556072"/>
      </c:barChart>
      <c:catAx>
        <c:axId val="48055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556072"/>
        <c:crosses val="autoZero"/>
        <c:auto val="1"/>
        <c:lblAlgn val="ctr"/>
        <c:lblOffset val="100"/>
        <c:noMultiLvlLbl val="0"/>
      </c:catAx>
      <c:valAx>
        <c:axId val="480556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55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33.784213999999999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551368"/>
        <c:axId val="480552152"/>
      </c:barChart>
      <c:catAx>
        <c:axId val="48055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552152"/>
        <c:crosses val="autoZero"/>
        <c:auto val="1"/>
        <c:lblAlgn val="ctr"/>
        <c:lblOffset val="100"/>
        <c:noMultiLvlLbl val="0"/>
      </c:catAx>
      <c:valAx>
        <c:axId val="48055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55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65.069000000000003</c:v>
                </c:pt>
                <c:pt idx="1">
                  <c:v>15.329000000000001</c:v>
                </c:pt>
                <c:pt idx="2">
                  <c:v>19.602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0554504"/>
        <c:axId val="480556464"/>
      </c:barChart>
      <c:catAx>
        <c:axId val="48055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556464"/>
        <c:crosses val="autoZero"/>
        <c:auto val="1"/>
        <c:lblAlgn val="ctr"/>
        <c:lblOffset val="100"/>
        <c:noMultiLvlLbl val="0"/>
      </c:catAx>
      <c:valAx>
        <c:axId val="48055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55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2780.9987999999998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551760"/>
        <c:axId val="480553720"/>
      </c:barChart>
      <c:catAx>
        <c:axId val="48055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553720"/>
        <c:crosses val="autoZero"/>
        <c:auto val="1"/>
        <c:lblAlgn val="ctr"/>
        <c:lblOffset val="100"/>
        <c:noMultiLvlLbl val="0"/>
      </c:catAx>
      <c:valAx>
        <c:axId val="480553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55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217.26065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554112"/>
        <c:axId val="480555288"/>
      </c:barChart>
      <c:catAx>
        <c:axId val="48055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555288"/>
        <c:crosses val="autoZero"/>
        <c:auto val="1"/>
        <c:lblAlgn val="ctr"/>
        <c:lblOffset val="100"/>
        <c:noMultiLvlLbl val="0"/>
      </c:catAx>
      <c:valAx>
        <c:axId val="480555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55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1285.1133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557640"/>
        <c:axId val="480550192"/>
      </c:barChart>
      <c:catAx>
        <c:axId val="48055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550192"/>
        <c:crosses val="autoZero"/>
        <c:auto val="1"/>
        <c:lblAlgn val="ctr"/>
        <c:lblOffset val="100"/>
        <c:noMultiLvlLbl val="0"/>
      </c:catAx>
      <c:valAx>
        <c:axId val="48055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55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7.7340154999999999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649440"/>
        <c:axId val="478650616"/>
      </c:barChart>
      <c:catAx>
        <c:axId val="47864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650616"/>
        <c:crosses val="autoZero"/>
        <c:auto val="1"/>
        <c:lblAlgn val="ctr"/>
        <c:lblOffset val="100"/>
        <c:noMultiLvlLbl val="0"/>
      </c:catAx>
      <c:valAx>
        <c:axId val="47865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64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11915.27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947816"/>
        <c:axId val="480946248"/>
      </c:barChart>
      <c:catAx>
        <c:axId val="48094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946248"/>
        <c:crosses val="autoZero"/>
        <c:auto val="1"/>
        <c:lblAlgn val="ctr"/>
        <c:lblOffset val="100"/>
        <c:noMultiLvlLbl val="0"/>
      </c:catAx>
      <c:valAx>
        <c:axId val="48094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94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27.845219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948208"/>
        <c:axId val="480946640"/>
      </c:barChart>
      <c:catAx>
        <c:axId val="48094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946640"/>
        <c:crosses val="autoZero"/>
        <c:auto val="1"/>
        <c:lblAlgn val="ctr"/>
        <c:lblOffset val="100"/>
        <c:noMultiLvlLbl val="0"/>
      </c:catAx>
      <c:valAx>
        <c:axId val="480946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94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4.5743910000000003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948600"/>
        <c:axId val="480950560"/>
      </c:barChart>
      <c:catAx>
        <c:axId val="48094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950560"/>
        <c:crosses val="autoZero"/>
        <c:auto val="1"/>
        <c:lblAlgn val="ctr"/>
        <c:lblOffset val="100"/>
        <c:noMultiLvlLbl val="0"/>
      </c:catAx>
      <c:valAx>
        <c:axId val="48095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94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587.70196999999996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649832"/>
        <c:axId val="478643560"/>
      </c:barChart>
      <c:catAx>
        <c:axId val="47864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643560"/>
        <c:crosses val="autoZero"/>
        <c:auto val="1"/>
        <c:lblAlgn val="ctr"/>
        <c:lblOffset val="100"/>
        <c:noMultiLvlLbl val="0"/>
      </c:catAx>
      <c:valAx>
        <c:axId val="47864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64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2.5558223999999998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645520"/>
        <c:axId val="478645912"/>
      </c:barChart>
      <c:catAx>
        <c:axId val="47864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645912"/>
        <c:crosses val="autoZero"/>
        <c:auto val="1"/>
        <c:lblAlgn val="ctr"/>
        <c:lblOffset val="100"/>
        <c:noMultiLvlLbl val="0"/>
      </c:catAx>
      <c:valAx>
        <c:axId val="478645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64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28.124690000000001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646696"/>
        <c:axId val="478648264"/>
      </c:barChart>
      <c:catAx>
        <c:axId val="47864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648264"/>
        <c:crosses val="autoZero"/>
        <c:auto val="1"/>
        <c:lblAlgn val="ctr"/>
        <c:lblOffset val="100"/>
        <c:noMultiLvlLbl val="0"/>
      </c:catAx>
      <c:valAx>
        <c:axId val="47864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64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4.5743910000000003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648656"/>
        <c:axId val="478649048"/>
      </c:barChart>
      <c:catAx>
        <c:axId val="47864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649048"/>
        <c:crosses val="autoZero"/>
        <c:auto val="1"/>
        <c:lblAlgn val="ctr"/>
        <c:lblOffset val="100"/>
        <c:noMultiLvlLbl val="0"/>
      </c:catAx>
      <c:valAx>
        <c:axId val="47864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64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1128.1764000000001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340104"/>
        <c:axId val="479340496"/>
      </c:barChart>
      <c:catAx>
        <c:axId val="47934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340496"/>
        <c:crosses val="autoZero"/>
        <c:auto val="1"/>
        <c:lblAlgn val="ctr"/>
        <c:lblOffset val="100"/>
        <c:noMultiLvlLbl val="0"/>
      </c:catAx>
      <c:valAx>
        <c:axId val="479340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34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15.869175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338928"/>
        <c:axId val="479342456"/>
      </c:barChart>
      <c:catAx>
        <c:axId val="47933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342456"/>
        <c:crosses val="autoZero"/>
        <c:auto val="1"/>
        <c:lblAlgn val="ctr"/>
        <c:lblOffset val="100"/>
        <c:noMultiLvlLbl val="0"/>
      </c:catAx>
      <c:valAx>
        <c:axId val="47934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33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강복완, ID : H2500028)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01일 16:21:44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2000</v>
      </c>
      <c r="C6" s="59">
        <f>'DRIs DATA 입력'!C6</f>
        <v>2780.9987999999998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115.09395000000001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49.755882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65.069000000000003</v>
      </c>
      <c r="G8" s="59">
        <f>'DRIs DATA 입력'!G8</f>
        <v>15.329000000000001</v>
      </c>
      <c r="H8" s="59">
        <f>'DRIs DATA 입력'!H8</f>
        <v>19.602</v>
      </c>
      <c r="I8" s="46"/>
      <c r="J8" s="59" t="s">
        <v>216</v>
      </c>
      <c r="K8" s="59">
        <f>'DRIs DATA 입력'!K8</f>
        <v>9.9909999999999997</v>
      </c>
      <c r="L8" s="59">
        <f>'DRIs DATA 입력'!L8</f>
        <v>11.677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1150.1466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33.784213999999999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7.7340154999999999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587.70196999999996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217.26065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3.4903724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2.5558223999999998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28.124690000000001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4.5743910000000003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1128.1764000000001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15.869175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4.6824712999999996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2.7312080000000001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1285.1133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1917.0592999999999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11915.27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5937.1890000000003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406.30745999999999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203.68065000000001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27.845219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17.669487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4208.2592999999997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0.55784065000000005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4.2594209999999997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468.98538000000002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120.29324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33" sqref="A33:AO33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277</v>
      </c>
      <c r="B1" s="61" t="s">
        <v>328</v>
      </c>
      <c r="G1" s="62" t="s">
        <v>329</v>
      </c>
      <c r="H1" s="61" t="s">
        <v>330</v>
      </c>
    </row>
    <row r="3" spans="1:27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279</v>
      </c>
      <c r="B4" s="67"/>
      <c r="C4" s="67"/>
      <c r="E4" s="69" t="s">
        <v>280</v>
      </c>
      <c r="F4" s="70"/>
      <c r="G4" s="70"/>
      <c r="H4" s="71"/>
      <c r="J4" s="69" t="s">
        <v>281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>
      <c r="A5" s="65"/>
      <c r="B5" s="65" t="s">
        <v>283</v>
      </c>
      <c r="C5" s="65" t="s">
        <v>284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>
      <c r="A6" s="65" t="s">
        <v>279</v>
      </c>
      <c r="B6" s="65">
        <v>2000</v>
      </c>
      <c r="C6" s="65">
        <v>2780.9987999999998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45</v>
      </c>
      <c r="P6" s="65">
        <v>55</v>
      </c>
      <c r="Q6" s="65">
        <v>0</v>
      </c>
      <c r="R6" s="65">
        <v>0</v>
      </c>
      <c r="S6" s="65">
        <v>115.09395000000001</v>
      </c>
      <c r="U6" s="65" t="s">
        <v>294</v>
      </c>
      <c r="V6" s="65">
        <v>0</v>
      </c>
      <c r="W6" s="65">
        <v>0</v>
      </c>
      <c r="X6" s="65">
        <v>25</v>
      </c>
      <c r="Y6" s="65">
        <v>0</v>
      </c>
      <c r="Z6" s="65">
        <v>49.755882</v>
      </c>
    </row>
    <row r="7" spans="1:27">
      <c r="E7" s="65" t="s">
        <v>331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>
      <c r="E8" s="65" t="s">
        <v>296</v>
      </c>
      <c r="F8" s="65">
        <v>65.069000000000003</v>
      </c>
      <c r="G8" s="65">
        <v>15.329000000000001</v>
      </c>
      <c r="H8" s="65">
        <v>19.602</v>
      </c>
      <c r="J8" s="65" t="s">
        <v>296</v>
      </c>
      <c r="K8" s="65">
        <v>9.9909999999999997</v>
      </c>
      <c r="L8" s="65">
        <v>11.677</v>
      </c>
    </row>
    <row r="13" spans="1:27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298</v>
      </c>
      <c r="B14" s="67"/>
      <c r="C14" s="67"/>
      <c r="D14" s="67"/>
      <c r="E14" s="67"/>
      <c r="F14" s="67"/>
      <c r="H14" s="67" t="s">
        <v>299</v>
      </c>
      <c r="I14" s="67"/>
      <c r="J14" s="67"/>
      <c r="K14" s="67"/>
      <c r="L14" s="67"/>
      <c r="M14" s="67"/>
      <c r="O14" s="67" t="s">
        <v>300</v>
      </c>
      <c r="P14" s="67"/>
      <c r="Q14" s="67"/>
      <c r="R14" s="67"/>
      <c r="S14" s="67"/>
      <c r="T14" s="67"/>
      <c r="V14" s="67" t="s">
        <v>301</v>
      </c>
      <c r="W14" s="67"/>
      <c r="X14" s="67"/>
      <c r="Y14" s="67"/>
      <c r="Z14" s="67"/>
      <c r="AA14" s="67"/>
    </row>
    <row r="15" spans="1:27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>
      <c r="A16" s="65" t="s">
        <v>302</v>
      </c>
      <c r="B16" s="65">
        <v>500</v>
      </c>
      <c r="C16" s="65">
        <v>700</v>
      </c>
      <c r="D16" s="65">
        <v>0</v>
      </c>
      <c r="E16" s="65">
        <v>3000</v>
      </c>
      <c r="F16" s="65">
        <v>1150.1466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33.784213999999999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7.7340154999999999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587.70196999999996</v>
      </c>
    </row>
    <row r="23" spans="1:62">
      <c r="A23" s="66" t="s">
        <v>303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332</v>
      </c>
      <c r="B24" s="67"/>
      <c r="C24" s="67"/>
      <c r="D24" s="67"/>
      <c r="E24" s="67"/>
      <c r="F24" s="67"/>
      <c r="H24" s="67" t="s">
        <v>304</v>
      </c>
      <c r="I24" s="67"/>
      <c r="J24" s="67"/>
      <c r="K24" s="67"/>
      <c r="L24" s="67"/>
      <c r="M24" s="67"/>
      <c r="O24" s="67" t="s">
        <v>305</v>
      </c>
      <c r="P24" s="67"/>
      <c r="Q24" s="67"/>
      <c r="R24" s="67"/>
      <c r="S24" s="67"/>
      <c r="T24" s="67"/>
      <c r="V24" s="67" t="s">
        <v>333</v>
      </c>
      <c r="W24" s="67"/>
      <c r="X24" s="67"/>
      <c r="Y24" s="67"/>
      <c r="Z24" s="67"/>
      <c r="AA24" s="67"/>
      <c r="AC24" s="67" t="s">
        <v>334</v>
      </c>
      <c r="AD24" s="67"/>
      <c r="AE24" s="67"/>
      <c r="AF24" s="67"/>
      <c r="AG24" s="67"/>
      <c r="AH24" s="67"/>
      <c r="AJ24" s="67" t="s">
        <v>306</v>
      </c>
      <c r="AK24" s="67"/>
      <c r="AL24" s="67"/>
      <c r="AM24" s="67"/>
      <c r="AN24" s="67"/>
      <c r="AO24" s="67"/>
      <c r="AQ24" s="67" t="s">
        <v>307</v>
      </c>
      <c r="AR24" s="67"/>
      <c r="AS24" s="67"/>
      <c r="AT24" s="67"/>
      <c r="AU24" s="67"/>
      <c r="AV24" s="67"/>
      <c r="AX24" s="67" t="s">
        <v>308</v>
      </c>
      <c r="AY24" s="67"/>
      <c r="AZ24" s="67"/>
      <c r="BA24" s="67"/>
      <c r="BB24" s="67"/>
      <c r="BC24" s="67"/>
      <c r="BE24" s="67" t="s">
        <v>309</v>
      </c>
      <c r="BF24" s="67"/>
      <c r="BG24" s="67"/>
      <c r="BH24" s="67"/>
      <c r="BI24" s="67"/>
      <c r="BJ24" s="67"/>
    </row>
    <row r="25" spans="1:62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217.26065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3.4903724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2.5558223999999998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28.124690000000001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4.5743910000000003</v>
      </c>
      <c r="AJ26" s="65" t="s">
        <v>310</v>
      </c>
      <c r="AK26" s="65">
        <v>320</v>
      </c>
      <c r="AL26" s="65">
        <v>400</v>
      </c>
      <c r="AM26" s="65">
        <v>0</v>
      </c>
      <c r="AN26" s="65">
        <v>1000</v>
      </c>
      <c r="AO26" s="65">
        <v>1128.1764000000001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15.869175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4.6824712999999996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2.7312080000000001</v>
      </c>
    </row>
    <row r="33" spans="1:68">
      <c r="A33" s="66" t="s">
        <v>311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7" t="s">
        <v>335</v>
      </c>
      <c r="B34" s="67"/>
      <c r="C34" s="67"/>
      <c r="D34" s="67"/>
      <c r="E34" s="67"/>
      <c r="F34" s="67"/>
      <c r="H34" s="67" t="s">
        <v>312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313</v>
      </c>
      <c r="W34" s="67"/>
      <c r="X34" s="67"/>
      <c r="Y34" s="67"/>
      <c r="Z34" s="67"/>
      <c r="AA34" s="67"/>
      <c r="AC34" s="67" t="s">
        <v>314</v>
      </c>
      <c r="AD34" s="67"/>
      <c r="AE34" s="67"/>
      <c r="AF34" s="67"/>
      <c r="AG34" s="67"/>
      <c r="AH34" s="67"/>
      <c r="AJ34" s="67" t="s">
        <v>315</v>
      </c>
      <c r="AK34" s="67"/>
      <c r="AL34" s="67"/>
      <c r="AM34" s="67"/>
      <c r="AN34" s="67"/>
      <c r="AO34" s="67"/>
    </row>
    <row r="35" spans="1:68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1285.1133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1917.0592999999999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11915.27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5937.1890000000003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406.30745999999999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203.68065000000001</v>
      </c>
    </row>
    <row r="43" spans="1:68">
      <c r="A43" s="66" t="s">
        <v>316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317</v>
      </c>
      <c r="B44" s="67"/>
      <c r="C44" s="67"/>
      <c r="D44" s="67"/>
      <c r="E44" s="67"/>
      <c r="F44" s="67"/>
      <c r="H44" s="67" t="s">
        <v>318</v>
      </c>
      <c r="I44" s="67"/>
      <c r="J44" s="67"/>
      <c r="K44" s="67"/>
      <c r="L44" s="67"/>
      <c r="M44" s="67"/>
      <c r="O44" s="67" t="s">
        <v>319</v>
      </c>
      <c r="P44" s="67"/>
      <c r="Q44" s="67"/>
      <c r="R44" s="67"/>
      <c r="S44" s="67"/>
      <c r="T44" s="67"/>
      <c r="V44" s="67" t="s">
        <v>320</v>
      </c>
      <c r="W44" s="67"/>
      <c r="X44" s="67"/>
      <c r="Y44" s="67"/>
      <c r="Z44" s="67"/>
      <c r="AA44" s="67"/>
      <c r="AC44" s="67" t="s">
        <v>321</v>
      </c>
      <c r="AD44" s="67"/>
      <c r="AE44" s="67"/>
      <c r="AF44" s="67"/>
      <c r="AG44" s="67"/>
      <c r="AH44" s="67"/>
      <c r="AJ44" s="67" t="s">
        <v>336</v>
      </c>
      <c r="AK44" s="67"/>
      <c r="AL44" s="67"/>
      <c r="AM44" s="67"/>
      <c r="AN44" s="67"/>
      <c r="AO44" s="67"/>
      <c r="AQ44" s="67" t="s">
        <v>322</v>
      </c>
      <c r="AR44" s="67"/>
      <c r="AS44" s="67"/>
      <c r="AT44" s="67"/>
      <c r="AU44" s="67"/>
      <c r="AV44" s="67"/>
      <c r="AX44" s="67" t="s">
        <v>323</v>
      </c>
      <c r="AY44" s="67"/>
      <c r="AZ44" s="67"/>
      <c r="BA44" s="67"/>
      <c r="BB44" s="67"/>
      <c r="BC44" s="67"/>
      <c r="BE44" s="67" t="s">
        <v>324</v>
      </c>
      <c r="BF44" s="67"/>
      <c r="BG44" s="67"/>
      <c r="BH44" s="67"/>
      <c r="BI44" s="67"/>
      <c r="BJ44" s="67"/>
    </row>
    <row r="45" spans="1:68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27.845219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17.669487</v>
      </c>
      <c r="O46" s="65" t="s">
        <v>325</v>
      </c>
      <c r="P46" s="65">
        <v>600</v>
      </c>
      <c r="Q46" s="65">
        <v>800</v>
      </c>
      <c r="R46" s="65">
        <v>0</v>
      </c>
      <c r="S46" s="65">
        <v>10000</v>
      </c>
      <c r="T46" s="65">
        <v>4208.2592999999997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0.55784065000000005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4.2594209999999997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468.98538000000002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120.29324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159" t="s">
        <v>326</v>
      </c>
      <c r="B2" s="159" t="s">
        <v>327</v>
      </c>
      <c r="C2" s="159" t="s">
        <v>276</v>
      </c>
      <c r="D2" s="159">
        <v>69</v>
      </c>
      <c r="E2" s="159">
        <v>2780.9987999999998</v>
      </c>
      <c r="F2" s="159">
        <v>382.04629999999997</v>
      </c>
      <c r="G2" s="159">
        <v>90.002930000000006</v>
      </c>
      <c r="H2" s="159">
        <v>52.283965999999999</v>
      </c>
      <c r="I2" s="159">
        <v>37.718964</v>
      </c>
      <c r="J2" s="159">
        <v>115.09395000000001</v>
      </c>
      <c r="K2" s="159">
        <v>51.499336</v>
      </c>
      <c r="L2" s="159">
        <v>63.594611999999998</v>
      </c>
      <c r="M2" s="159">
        <v>49.755882</v>
      </c>
      <c r="N2" s="159">
        <v>3.8000761999999999</v>
      </c>
      <c r="O2" s="159">
        <v>25.574397999999999</v>
      </c>
      <c r="P2" s="159">
        <v>2087.1694000000002</v>
      </c>
      <c r="Q2" s="159">
        <v>52.472183000000001</v>
      </c>
      <c r="R2" s="159">
        <v>1150.1466</v>
      </c>
      <c r="S2" s="159">
        <v>187.62647999999999</v>
      </c>
      <c r="T2" s="159">
        <v>11550.242</v>
      </c>
      <c r="U2" s="159">
        <v>7.7340154999999999</v>
      </c>
      <c r="V2" s="159">
        <v>33.784213999999999</v>
      </c>
      <c r="W2" s="159">
        <v>587.70196999999996</v>
      </c>
      <c r="X2" s="159">
        <v>217.26065</v>
      </c>
      <c r="Y2" s="159">
        <v>3.4903724</v>
      </c>
      <c r="Z2" s="159">
        <v>2.5558223999999998</v>
      </c>
      <c r="AA2" s="159">
        <v>28.124690000000001</v>
      </c>
      <c r="AB2" s="159">
        <v>4.5743910000000003</v>
      </c>
      <c r="AC2" s="159">
        <v>1128.1764000000001</v>
      </c>
      <c r="AD2" s="159">
        <v>15.869175</v>
      </c>
      <c r="AE2" s="159">
        <v>4.6824712999999996</v>
      </c>
      <c r="AF2" s="159">
        <v>2.7312080000000001</v>
      </c>
      <c r="AG2" s="159">
        <v>1285.1133</v>
      </c>
      <c r="AH2" s="159">
        <v>689.19713999999999</v>
      </c>
      <c r="AI2" s="159">
        <v>595.9162</v>
      </c>
      <c r="AJ2" s="159">
        <v>1917.0592999999999</v>
      </c>
      <c r="AK2" s="159">
        <v>11915.27</v>
      </c>
      <c r="AL2" s="159">
        <v>406.30745999999999</v>
      </c>
      <c r="AM2" s="159">
        <v>5937.1890000000003</v>
      </c>
      <c r="AN2" s="159">
        <v>203.68065000000001</v>
      </c>
      <c r="AO2" s="159">
        <v>27.845219</v>
      </c>
      <c r="AP2" s="159">
        <v>20.48602</v>
      </c>
      <c r="AQ2" s="159">
        <v>7.3592009999999997</v>
      </c>
      <c r="AR2" s="159">
        <v>17.669487</v>
      </c>
      <c r="AS2" s="159">
        <v>4208.2592999999997</v>
      </c>
      <c r="AT2" s="159">
        <v>0.55784065000000005</v>
      </c>
      <c r="AU2" s="159">
        <v>4.2594209999999997</v>
      </c>
      <c r="AV2" s="159">
        <v>468.98538000000002</v>
      </c>
      <c r="AW2" s="159">
        <v>120.29324</v>
      </c>
      <c r="AX2" s="159">
        <v>0.66145969999999998</v>
      </c>
      <c r="AY2" s="159">
        <v>2.1889802999999999</v>
      </c>
      <c r="AZ2" s="159">
        <v>406.5127</v>
      </c>
      <c r="BA2" s="159">
        <v>74.542410000000004</v>
      </c>
      <c r="BB2" s="159">
        <v>24.778929999999999</v>
      </c>
      <c r="BC2" s="159">
        <v>27.368952</v>
      </c>
      <c r="BD2" s="159">
        <v>22.386977999999999</v>
      </c>
      <c r="BE2" s="159">
        <v>1.6072314000000001</v>
      </c>
      <c r="BF2" s="159">
        <v>7.2538314000000002</v>
      </c>
      <c r="BG2" s="159">
        <v>1.3877448000000001E-2</v>
      </c>
      <c r="BH2" s="159">
        <v>6.8190180000000003E-2</v>
      </c>
      <c r="BI2" s="159">
        <v>5.0655182E-2</v>
      </c>
      <c r="BJ2" s="159">
        <v>0.17964299</v>
      </c>
      <c r="BK2" s="159">
        <v>1.067496E-3</v>
      </c>
      <c r="BL2" s="159">
        <v>0.64472306000000001</v>
      </c>
      <c r="BM2" s="159">
        <v>7.6764700000000001</v>
      </c>
      <c r="BN2" s="159">
        <v>1.9950371</v>
      </c>
      <c r="BO2" s="159">
        <v>100.90621</v>
      </c>
      <c r="BP2" s="159">
        <v>20.14265</v>
      </c>
      <c r="BQ2" s="159">
        <v>32.392569999999999</v>
      </c>
      <c r="BR2" s="159">
        <v>113.61241</v>
      </c>
      <c r="BS2" s="159">
        <v>34.278804999999998</v>
      </c>
      <c r="BT2" s="159">
        <v>22.645099999999999</v>
      </c>
      <c r="BU2" s="159">
        <v>0.26281326999999999</v>
      </c>
      <c r="BV2" s="159">
        <v>0.16380367000000001</v>
      </c>
      <c r="BW2" s="159">
        <v>1.5254546</v>
      </c>
      <c r="BX2" s="159">
        <v>2.6199113999999999</v>
      </c>
      <c r="BY2" s="159">
        <v>0.25869091999999999</v>
      </c>
      <c r="BZ2" s="159">
        <v>8.9663389999999996E-4</v>
      </c>
      <c r="CA2" s="159">
        <v>1.0087873999999999</v>
      </c>
      <c r="CB2" s="159">
        <v>0.11180909</v>
      </c>
      <c r="CC2" s="159">
        <v>0.52081524999999995</v>
      </c>
      <c r="CD2" s="159">
        <v>3.962186</v>
      </c>
      <c r="CE2" s="159">
        <v>8.1336624999999996E-2</v>
      </c>
      <c r="CF2" s="159">
        <v>0.72655899999999995</v>
      </c>
      <c r="CG2" s="159">
        <v>4.9500000000000003E-7</v>
      </c>
      <c r="CH2" s="159">
        <v>0.12094289</v>
      </c>
      <c r="CI2" s="159">
        <v>1.5350491000000001E-2</v>
      </c>
      <c r="CJ2" s="159">
        <v>7.8299510000000003</v>
      </c>
      <c r="CK2" s="159">
        <v>1.6559483E-2</v>
      </c>
      <c r="CL2" s="159">
        <v>2.3193820000000001</v>
      </c>
      <c r="CM2" s="159">
        <v>6.7830620000000001</v>
      </c>
      <c r="CN2" s="159">
        <v>3519.4312</v>
      </c>
      <c r="CO2" s="159">
        <v>6185.6147000000001</v>
      </c>
      <c r="CP2" s="159">
        <v>4606.8467000000001</v>
      </c>
      <c r="CQ2" s="159">
        <v>1526.6349</v>
      </c>
      <c r="CR2" s="159">
        <v>716.56255999999996</v>
      </c>
      <c r="CS2" s="159">
        <v>605.66300000000001</v>
      </c>
      <c r="CT2" s="159">
        <v>3483.8820000000001</v>
      </c>
      <c r="CU2" s="159">
        <v>2458.0565999999999</v>
      </c>
      <c r="CV2" s="159">
        <v>1793.8145</v>
      </c>
      <c r="CW2" s="159">
        <v>2892.9119000000001</v>
      </c>
      <c r="CX2" s="159">
        <v>794.85015999999996</v>
      </c>
      <c r="CY2" s="159">
        <v>4170.3100000000004</v>
      </c>
      <c r="CZ2" s="159">
        <v>2532.3789999999999</v>
      </c>
      <c r="DA2" s="159">
        <v>5323.93</v>
      </c>
      <c r="DB2" s="159">
        <v>4757.125</v>
      </c>
      <c r="DC2" s="159">
        <v>8043.7543999999998</v>
      </c>
      <c r="DD2" s="159">
        <v>13031.23</v>
      </c>
      <c r="DE2" s="159">
        <v>3118.3438000000001</v>
      </c>
      <c r="DF2" s="159">
        <v>4999.9423999999999</v>
      </c>
      <c r="DG2" s="159">
        <v>3085.2327</v>
      </c>
      <c r="DH2" s="159">
        <v>269.79577999999998</v>
      </c>
      <c r="DI2" s="159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74.542410000000004</v>
      </c>
      <c r="B6">
        <f>BB2</f>
        <v>24.778929999999999</v>
      </c>
      <c r="C6">
        <f>BC2</f>
        <v>27.368952</v>
      </c>
      <c r="D6">
        <f>BD2</f>
        <v>22.386977999999999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15" sqref="L1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18992</v>
      </c>
      <c r="C2" s="56">
        <f ca="1">YEAR(TODAY())-YEAR(B2)+IF(TODAY()&gt;=DATE(YEAR(TODAY()),MONTH(B2),DAY(B2)),0,-1)</f>
        <v>69</v>
      </c>
      <c r="E2" s="52">
        <v>161</v>
      </c>
      <c r="F2" s="53" t="s">
        <v>39</v>
      </c>
      <c r="G2" s="52">
        <v>72</v>
      </c>
      <c r="H2" s="51" t="s">
        <v>41</v>
      </c>
      <c r="I2" s="72">
        <f>ROUND(G3/E3^2,1)</f>
        <v>27.8</v>
      </c>
    </row>
    <row r="3" spans="1:9">
      <c r="E3" s="51">
        <f>E2/100</f>
        <v>1.61</v>
      </c>
      <c r="F3" s="51" t="s">
        <v>40</v>
      </c>
      <c r="G3" s="51">
        <f>G2</f>
        <v>72</v>
      </c>
      <c r="H3" s="51" t="s">
        <v>41</v>
      </c>
      <c r="I3" s="72"/>
    </row>
    <row r="4" spans="1:9">
      <c r="A4" t="s">
        <v>273</v>
      </c>
    </row>
    <row r="5" spans="1:9">
      <c r="B5" s="60">
        <v>44099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강복완, ID : H2500028)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2021년 02월 01일 16:21:44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E1" sqref="AE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>
      <c r="C10" s="85" t="s">
        <v>30</v>
      </c>
      <c r="D10" s="85"/>
      <c r="E10" s="86"/>
      <c r="F10" s="89">
        <f>'개인정보 및 신체계측 입력'!B5</f>
        <v>44099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85" t="s">
        <v>32</v>
      </c>
      <c r="D12" s="85"/>
      <c r="E12" s="86"/>
      <c r="F12" s="94">
        <f ca="1">'개인정보 및 신체계측 입력'!C2</f>
        <v>69</v>
      </c>
      <c r="G12" s="94"/>
      <c r="H12" s="94"/>
      <c r="I12" s="94"/>
      <c r="K12" s="123">
        <f>'개인정보 및 신체계측 입력'!E2</f>
        <v>161</v>
      </c>
      <c r="L12" s="124"/>
      <c r="M12" s="117">
        <f>'개인정보 및 신체계측 입력'!G2</f>
        <v>72</v>
      </c>
      <c r="N12" s="118"/>
      <c r="O12" s="113" t="s">
        <v>271</v>
      </c>
      <c r="P12" s="107"/>
      <c r="Q12" s="90">
        <f>'개인정보 및 신체계측 입력'!I2</f>
        <v>27.8</v>
      </c>
      <c r="R12" s="90"/>
      <c r="S12" s="90"/>
    </row>
    <row r="13" spans="1:19" ht="18" customHeight="1" thickBot="1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>
      <c r="C14" s="87" t="s">
        <v>31</v>
      </c>
      <c r="D14" s="87"/>
      <c r="E14" s="88"/>
      <c r="F14" s="91" t="str">
        <f>MID('DRIs DATA'!B1,28,3)</f>
        <v>강복완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65.069000000000003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15.329000000000001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19.602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11.7</v>
      </c>
      <c r="L72" s="36" t="s">
        <v>53</v>
      </c>
      <c r="M72" s="36">
        <f>ROUND('DRIs DATA'!K8,1)</f>
        <v>10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>
      <c r="B94" s="158" t="s">
        <v>171</v>
      </c>
      <c r="C94" s="156"/>
      <c r="D94" s="156"/>
      <c r="E94" s="156"/>
      <c r="F94" s="154">
        <f>ROUND('DRIs DATA'!F16/'DRIs DATA'!C16*100,2)</f>
        <v>153.35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281.54000000000002</v>
      </c>
      <c r="R94" s="156" t="s">
        <v>167</v>
      </c>
      <c r="S94" s="156"/>
      <c r="T94" s="15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>
      <c r="B121" s="43" t="s">
        <v>171</v>
      </c>
      <c r="C121" s="16"/>
      <c r="D121" s="16"/>
      <c r="E121" s="15"/>
      <c r="F121" s="154">
        <f>ROUND('DRIs DATA'!F26/'DRIs DATA'!C26*100,2)</f>
        <v>217.26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304.95999999999998</v>
      </c>
      <c r="R121" s="156" t="s">
        <v>166</v>
      </c>
      <c r="S121" s="156"/>
      <c r="T121" s="15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5.75" thickBot="1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>
      <c r="B172" s="42" t="s">
        <v>171</v>
      </c>
      <c r="C172" s="20"/>
      <c r="D172" s="20"/>
      <c r="E172" s="6"/>
      <c r="F172" s="154">
        <f>ROUND('DRIs DATA'!F36/'DRIs DATA'!C36*100,2)</f>
        <v>160.63999999999999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794.35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>
      <c r="B197" s="42" t="s">
        <v>171</v>
      </c>
      <c r="C197" s="20"/>
      <c r="D197" s="20"/>
      <c r="E197" s="6"/>
      <c r="F197" s="154">
        <f>ROUND('DRIs DATA'!F46/'DRIs DATA'!C46*100,2)</f>
        <v>278.45</v>
      </c>
      <c r="G197" s="154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>
      <c r="K205" s="10"/>
    </row>
    <row r="206" spans="2:20" ht="18" customHeight="1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2021-02-02T01:28:25Z</dcterms:modified>
</cp:coreProperties>
</file>