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390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<sst xmlns="http://schemas.openxmlformats.org/spreadsheetml/2006/main" count="692" uniqueCount="283">
  <si>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</si>
  <si>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</si>
  <si>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</si>
  <si>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</si>
  <si>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</si>
  <si>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</si>
  <si>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</si>
  <si>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</si>
  <si>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</si>
  <si>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</si>
  <si>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</si>
  <si>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</si>
  <si>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</si>
  <si>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</si>
  <si>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</si>
  <si>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</si>
  <si>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</si>
  <si>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</si>
  <si>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</si>
  <si>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</si>
  <si>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</si>
  <si>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</si>
  <si>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</si>
  <si>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</si>
  <si>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</si>
  <si>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</si>
  <si>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</si>
  <si>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</si>
  <si>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</si>
  <si>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</si>
  <si>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</si>
  <si>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</si>
  <si>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</si>
  <si>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</si>
  <si>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</si>
  <si>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</si>
  <si>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</si>
  <si>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</si>
  <si>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</si>
  <si>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</si>
  <si>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</si>
  <si>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</si>
  <si>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</si>
  <si>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</si>
  <si>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</si>
  <si>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</si>
  <si>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</si>
  <si>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</si>
  <si>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</si>
  <si>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</si>
  <si>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</si>
  <si>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</si>
  <si>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</si>
  <si>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</si>
  <si>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</si>
  <si>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</si>
  <si>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</si>
  <si>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</si>
  <si>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</si>
  <si>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</si>
  <si>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</si>
  <si>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</si>
  <si>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</si>
  <si>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</si>
  <si>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</si>
  <si>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</si>
  <si>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</si>
  <si>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</si>
  <si>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</si>
  <si>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</si>
  <si>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</si>
  <si>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</si>
  <si>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</si>
  <si>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</si>
  <si>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</si>
  <si>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</si>
  <si>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</si>
  <si>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</si>
  <si>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</si>
  <si>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</si>
  <si>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</si>
  <si>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</si>
  <si>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</si>
  <si>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</si>
  <si>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</si>
  <si>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</si>
  <si>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</si>
  <si>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</si>
  <si>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</si>
  <si>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</si>
  <si>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</si>
  <si>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</si>
  <si>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</si>
  <si>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</si>
  <si>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</si>
  <si>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</si>
  <si>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</si>
  <si>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</si>
  <si>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</si>
  <si>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</si>
  <si>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</si>
  <si>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</si>
  <si>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</si>
  <si>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</si>
  <si>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</si>
  <si>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</si>
  <si>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</si>
  <si>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</si>
  <si>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</si>
  <si>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</si>
  <si>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</si>
  <si>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</si>
  <si>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</si>
  <si>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</si>
  <si>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</si>
  <si>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</si>
  <si>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</si>
  <si>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</si>
  <si>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</si>
  <si>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</si>
  <si>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</si>
  <si>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</si>
  <si>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</si>
  <si>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</si>
  <si>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</si>
  <si>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</si>
  <si>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</si>
  <si>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</si>
  <si>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</si>
  <si>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</si>
  <si>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</si>
  <si>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</si>
  <si>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</si>
  <si>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</si>
  <si>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</si>
  <si>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</si>
  <si>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</si>
  <si>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</si>
  <si>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</si>
  <si>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</si>
  <si>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</si>
  <si>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</si>
  <si>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</si>
  <si>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</si>
  <si>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</si>
  <si>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</si>
  <si>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</si>
  <si>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</si>
  <si>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</si>
  <si>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</si>
  <si>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</si>
  <si>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</si>
  <si>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</si>
  <si>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</si>
  <si>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</si>
  <si>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</si>
  <si>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</si>
  <si>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</si>
  <si>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</si>
  <si>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</si>
  <si>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</si>
  <si>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</si>
  <si>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</si>
  <si>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</si>
  <si>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</si>
  <si>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</si>
  <si>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</si>
  <si>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</si>
  <si>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</si>
  <si>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</si>
  <si>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</si>
  <si>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</si>
  <si>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</si>
  <si>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</si>
  <si>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</si>
  <si>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</si>
  <si>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</si>
  <si>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</si>
  <si>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</si>
  <si>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</si>
  <si>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</si>
  <si>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</si>
  <si>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</si>
  <si>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</si>
  <si>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</si>
  <si>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</si>
  <si>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</si>
  <si>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</si>
  <si>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</si>
  <si>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</si>
  <si>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</si>
  <si>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</si>
  <si>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</si>
  <si>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</si>
  <si>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</si>
  <si>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</si>
  <si>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</si>
  <si>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</si>
  <si>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</si>
  <si>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</si>
  <si>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</si>
  <si>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</si>
  <si>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</si>
  <si>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</si>
  <si>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</si>
  <si>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</si>
  <si>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</si>
  <si>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</si>
  <si>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</si>
  <si>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</si>
  <si>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</si>
  <si>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</si>
  <si>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</si>
  <si>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</si>
  <si>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</si>
  <si>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</si>
  <si>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</si>
  <si>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</si>
  <si>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</si>
  <si>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</si>
  <si>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</si>
  <si>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</si>
  <si>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</si>
  <si>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</si>
  <si>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</si>
  <si>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</si>
  <si>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</si>
  <si>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</si>
  <si>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</si>
  <si>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</si>
  <si>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</si>
  <si>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</si>
  <si>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</si>
  <si>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</si>
  <si>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</si>
  <si>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</si>
  <si>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</si>
  <si>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</si>
  <si>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</si>
  <si>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</si>
  <si>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</si>
  <si>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</si>
  <si>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</si>
  <si>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</si>
  <si>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</si>
  <si>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</si>
  <si>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</si>
  <si>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</si>
  <si>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</si>
  <si>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</si>
  <si>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</si>
  <si>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</si>
  <si>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</si>
  <si>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</si>
  <si>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</si>
  <si>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</si>
  <si>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</si>
  <si>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</si>
  <si>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</si>
  <si>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</si>
  <si>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</si>
  <si>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</si>
  <si>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</si>
  <si>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</si>
  <si>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</si>
  <si>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</si>
  <si>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</si>
  <si>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</si>
  <si>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</si>
  <si>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</si>
  <si>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</si>
  <si>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</si>
  <si>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</si>
  <si>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</si>
  <si>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</si>
  <si>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</si>
  <si>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</si>
  <si>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</si>
  <si>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</si>
  <si>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김진갑, ID : H2500029)</t>
  </si>
  <si>
    <t>2020년 11월 24일 16:15:23</t>
  </si>
  <si>
    <t>H2500029</t>
  </si>
  <si>
    <t>김진갑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</si>
</sst>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1" fontId="0" fillId="0" borderId="0" xfId="0" applyNumberForma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703144"/>
        <c:axId val="258704712"/>
      </c:barChart>
      <c:catAx>
        <c:axId val="25870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704712"/>
        <c:crosses val="autoZero"/>
        <c:auto val="1"/>
        <c:lblAlgn val="ctr"/>
        <c:lblOffset val="100"/>
        <c:noMultiLvlLbl val="0"/>
      </c:catAx>
      <c:valAx>
        <c:axId val="25870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70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37848"/>
        <c:axId val="495032752"/>
      </c:barChart>
      <c:catAx>
        <c:axId val="49503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032752"/>
        <c:crosses val="autoZero"/>
        <c:auto val="1"/>
        <c:lblAlgn val="ctr"/>
        <c:lblOffset val="100"/>
        <c:noMultiLvlLbl val="0"/>
      </c:catAx>
      <c:valAx>
        <c:axId val="49503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3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38240"/>
        <c:axId val="495034712"/>
      </c:barChart>
      <c:catAx>
        <c:axId val="49503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034712"/>
        <c:crosses val="autoZero"/>
        <c:auto val="1"/>
        <c:lblAlgn val="ctr"/>
        <c:lblOffset val="100"/>
        <c:noMultiLvlLbl val="0"/>
      </c:catAx>
      <c:valAx>
        <c:axId val="49503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3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1733.2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33144"/>
        <c:axId val="258706672"/>
      </c:barChart>
      <c:catAx>
        <c:axId val="49503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706672"/>
        <c:crosses val="autoZero"/>
        <c:auto val="1"/>
        <c:lblAlgn val="ctr"/>
        <c:lblOffset val="100"/>
        <c:noMultiLvlLbl val="0"/>
      </c:catAx>
      <c:valAx>
        <c:axId val="25870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3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4954.3999999999996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700792"/>
        <c:axId val="258701184"/>
      </c:barChart>
      <c:catAx>
        <c:axId val="25870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701184"/>
        <c:crosses val="autoZero"/>
        <c:auto val="1"/>
        <c:lblAlgn val="ctr"/>
        <c:lblOffset val="100"/>
        <c:noMultiLvlLbl val="0"/>
      </c:catAx>
      <c:valAx>
        <c:axId val="2587011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70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38488"/>
        <c:axId val="495435352"/>
      </c:barChart>
      <c:catAx>
        <c:axId val="49543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35352"/>
        <c:crosses val="autoZero"/>
        <c:auto val="1"/>
        <c:lblAlgn val="ctr"/>
        <c:lblOffset val="100"/>
        <c:noMultiLvlLbl val="0"/>
      </c:catAx>
      <c:valAx>
        <c:axId val="495435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3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242.4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40448"/>
        <c:axId val="495442800"/>
      </c:barChart>
      <c:catAx>
        <c:axId val="49544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42800"/>
        <c:crosses val="autoZero"/>
        <c:auto val="1"/>
        <c:lblAlgn val="ctr"/>
        <c:lblOffset val="100"/>
        <c:noMultiLvlLbl val="0"/>
      </c:catAx>
      <c:valAx>
        <c:axId val="49544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4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37312"/>
        <c:axId val="495437704"/>
      </c:barChart>
      <c:catAx>
        <c:axId val="49543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37704"/>
        <c:crosses val="autoZero"/>
        <c:auto val="1"/>
        <c:lblAlgn val="ctr"/>
        <c:lblOffset val="100"/>
        <c:noMultiLvlLbl val="0"/>
      </c:catAx>
      <c:valAx>
        <c:axId val="495437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1369.1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38880"/>
        <c:axId val="495435744"/>
      </c:barChart>
      <c:catAx>
        <c:axId val="49543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35744"/>
        <c:crosses val="autoZero"/>
        <c:auto val="1"/>
        <c:lblAlgn val="ctr"/>
        <c:lblOffset val="100"/>
        <c:noMultiLvlLbl val="0"/>
      </c:catAx>
      <c:valAx>
        <c:axId val="4954357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3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39272"/>
        <c:axId val="495439664"/>
      </c:barChart>
      <c:catAx>
        <c:axId val="49543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39664"/>
        <c:crosses val="autoZero"/>
        <c:auto val="1"/>
        <c:lblAlgn val="ctr"/>
        <c:lblOffset val="100"/>
        <c:noMultiLvlLbl val="0"/>
      </c:catAx>
      <c:valAx>
        <c:axId val="49543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3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36528"/>
        <c:axId val="495436136"/>
      </c:barChart>
      <c:catAx>
        <c:axId val="49543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36136"/>
        <c:crosses val="autoZero"/>
        <c:auto val="1"/>
        <c:lblAlgn val="ctr"/>
        <c:lblOffset val="100"/>
        <c:noMultiLvlLbl val="0"/>
      </c:catAx>
      <c:valAx>
        <c:axId val="495436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3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703536"/>
        <c:axId val="258705496"/>
      </c:barChart>
      <c:catAx>
        <c:axId val="25870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705496"/>
        <c:crosses val="autoZero"/>
        <c:auto val="1"/>
        <c:lblAlgn val="ctr"/>
        <c:lblOffset val="100"/>
        <c:noMultiLvlLbl val="0"/>
      </c:catAx>
      <c:valAx>
        <c:axId val="258705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70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91344"/>
        <c:axId val="495892520"/>
      </c:barChart>
      <c:catAx>
        <c:axId val="49589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92520"/>
        <c:crosses val="autoZero"/>
        <c:auto val="1"/>
        <c:lblAlgn val="ctr"/>
        <c:lblOffset val="100"/>
        <c:noMultiLvlLbl val="0"/>
      </c:catAx>
      <c:valAx>
        <c:axId val="49589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9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90560"/>
        <c:axId val="495892912"/>
      </c:barChart>
      <c:catAx>
        <c:axId val="49589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92912"/>
        <c:crosses val="autoZero"/>
        <c:auto val="1"/>
        <c:lblAlgn val="ctr"/>
        <c:lblOffset val="100"/>
        <c:noMultiLvlLbl val="0"/>
      </c:catAx>
      <c:valAx>
        <c:axId val="495892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9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11.3</c:v>
                </c:pt>
                <c:pt idx="1">
                  <c:v>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5890952"/>
        <c:axId val="495891736"/>
      </c:barChart>
      <c:catAx>
        <c:axId val="49589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91736"/>
        <c:crosses val="autoZero"/>
        <c:auto val="1"/>
        <c:lblAlgn val="ctr"/>
        <c:lblOffset val="100"/>
        <c:noMultiLvlLbl val="0"/>
      </c:catAx>
      <c:valAx>
        <c:axId val="495891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9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13.090297</c:v>
                </c:pt>
                <c:pt idx="1">
                  <c:v>15.786227999999999</c:v>
                </c:pt>
                <c:pt idx="2">
                  <c:v>17.506070000000001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1082.5999999999999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42016"/>
        <c:axId val="494683560"/>
      </c:barChart>
      <c:catAx>
        <c:axId val="4954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683560"/>
        <c:crosses val="autoZero"/>
        <c:auto val="1"/>
        <c:lblAlgn val="ctr"/>
        <c:lblOffset val="100"/>
        <c:noMultiLvlLbl val="0"/>
      </c:catAx>
      <c:valAx>
        <c:axId val="494683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4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678464"/>
        <c:axId val="494680424"/>
      </c:barChart>
      <c:catAx>
        <c:axId val="49467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680424"/>
        <c:crosses val="autoZero"/>
        <c:auto val="1"/>
        <c:lblAlgn val="ctr"/>
        <c:lblOffset val="100"/>
        <c:noMultiLvlLbl val="0"/>
      </c:catAx>
      <c:valAx>
        <c:axId val="49468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67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75.900000000000006</c:v>
                </c:pt>
                <c:pt idx="1">
                  <c:v>8</c:v>
                </c:pt>
                <c:pt idx="2">
                  <c:v>16.100000000000001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4684736"/>
        <c:axId val="494685128"/>
      </c:barChart>
      <c:catAx>
        <c:axId val="49468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685128"/>
        <c:crosses val="autoZero"/>
        <c:auto val="1"/>
        <c:lblAlgn val="ctr"/>
        <c:lblOffset val="100"/>
        <c:noMultiLvlLbl val="0"/>
      </c:catAx>
      <c:valAx>
        <c:axId val="49468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68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2648.8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685520"/>
        <c:axId val="494683168"/>
      </c:barChart>
      <c:catAx>
        <c:axId val="49468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683168"/>
        <c:crosses val="autoZero"/>
        <c:auto val="1"/>
        <c:lblAlgn val="ctr"/>
        <c:lblOffset val="100"/>
        <c:noMultiLvlLbl val="0"/>
      </c:catAx>
      <c:valAx>
        <c:axId val="49468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68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681208"/>
        <c:axId val="494681600"/>
      </c:barChart>
      <c:catAx>
        <c:axId val="49468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681600"/>
        <c:crosses val="autoZero"/>
        <c:auto val="1"/>
        <c:lblAlgn val="ctr"/>
        <c:lblOffset val="100"/>
        <c:noMultiLvlLbl val="0"/>
      </c:catAx>
      <c:valAx>
        <c:axId val="494681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68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682776"/>
        <c:axId val="494681992"/>
      </c:barChart>
      <c:catAx>
        <c:axId val="4946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681992"/>
        <c:crosses val="autoZero"/>
        <c:auto val="1"/>
        <c:lblAlgn val="ctr"/>
        <c:lblOffset val="100"/>
        <c:noMultiLvlLbl val="0"/>
      </c:catAx>
      <c:valAx>
        <c:axId val="494681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682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705888"/>
        <c:axId val="258702360"/>
      </c:barChart>
      <c:catAx>
        <c:axId val="25870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702360"/>
        <c:crosses val="autoZero"/>
        <c:auto val="1"/>
        <c:lblAlgn val="ctr"/>
        <c:lblOffset val="100"/>
        <c:noMultiLvlLbl val="0"/>
      </c:catAx>
      <c:valAx>
        <c:axId val="258702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70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12579.1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678856"/>
        <c:axId val="494679640"/>
      </c:barChart>
      <c:catAx>
        <c:axId val="49467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679640"/>
        <c:crosses val="autoZero"/>
        <c:auto val="1"/>
        <c:lblAlgn val="ctr"/>
        <c:lblOffset val="100"/>
        <c:noMultiLvlLbl val="0"/>
      </c:catAx>
      <c:valAx>
        <c:axId val="494679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67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12784"/>
        <c:axId val="496911608"/>
      </c:barChart>
      <c:catAx>
        <c:axId val="49691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11608"/>
        <c:crosses val="autoZero"/>
        <c:auto val="1"/>
        <c:lblAlgn val="ctr"/>
        <c:lblOffset val="100"/>
        <c:noMultiLvlLbl val="0"/>
      </c:catAx>
      <c:valAx>
        <c:axId val="49691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1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10824"/>
        <c:axId val="496913176"/>
      </c:barChart>
      <c:catAx>
        <c:axId val="49691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13176"/>
        <c:crosses val="autoZero"/>
        <c:auto val="1"/>
        <c:lblAlgn val="ctr"/>
        <c:lblOffset val="100"/>
        <c:noMultiLvlLbl val="0"/>
      </c:catAx>
      <c:valAx>
        <c:axId val="49691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1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634.1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707064"/>
        <c:axId val="258700400"/>
      </c:barChart>
      <c:catAx>
        <c:axId val="25870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700400"/>
        <c:crosses val="autoZero"/>
        <c:auto val="1"/>
        <c:lblAlgn val="ctr"/>
        <c:lblOffset val="100"/>
        <c:noMultiLvlLbl val="0"/>
      </c:catAx>
      <c:valAx>
        <c:axId val="25870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70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704320"/>
        <c:axId val="258700008"/>
      </c:barChart>
      <c:catAx>
        <c:axId val="25870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700008"/>
        <c:crosses val="autoZero"/>
        <c:auto val="1"/>
        <c:lblAlgn val="ctr"/>
        <c:lblOffset val="100"/>
        <c:noMultiLvlLbl val="0"/>
      </c:catAx>
      <c:valAx>
        <c:axId val="258700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70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36280"/>
        <c:axId val="495035496"/>
      </c:barChart>
      <c:catAx>
        <c:axId val="49503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035496"/>
        <c:crosses val="autoZero"/>
        <c:auto val="1"/>
        <c:lblAlgn val="ctr"/>
        <c:lblOffset val="100"/>
        <c:noMultiLvlLbl val="0"/>
      </c:catAx>
      <c:valAx>
        <c:axId val="49503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3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38632"/>
        <c:axId val="495033928"/>
      </c:barChart>
      <c:catAx>
        <c:axId val="49503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033928"/>
        <c:crosses val="autoZero"/>
        <c:auto val="1"/>
        <c:lblAlgn val="ctr"/>
        <c:lblOffset val="100"/>
        <c:noMultiLvlLbl val="0"/>
      </c:catAx>
      <c:valAx>
        <c:axId val="49503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3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1014.4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37064"/>
        <c:axId val="495034320"/>
      </c:barChart>
      <c:catAx>
        <c:axId val="49503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034320"/>
        <c:crosses val="autoZero"/>
        <c:auto val="1"/>
        <c:lblAlgn val="ctr"/>
        <c:lblOffset val="100"/>
        <c:noMultiLvlLbl val="0"/>
      </c:catAx>
      <c:valAx>
        <c:axId val="49503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3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35104"/>
        <c:axId val="495039416"/>
      </c:barChart>
      <c:catAx>
        <c:axId val="49503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039416"/>
        <c:crosses val="autoZero"/>
        <c:auto val="1"/>
        <c:lblAlgn val="ctr"/>
        <c:lblOffset val="100"/>
        <c:noMultiLvlLbl val="0"/>
      </c:catAx>
      <c:valAx>
        <c:axId val="49503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3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3979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4882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5990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48879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47833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김진갑, ID : H2500029)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16:15:23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2648.8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97.1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75.900000000000006</v>
      </c>
      <c r="G8" s="59">
        <f>'DRIs DATA 입력'!G8</f>
        <v>8</v>
      </c>
      <c r="H8" s="59">
        <f>'DRIs DATA 입력'!H8</f>
        <v>16.100000000000001</v>
      </c>
      <c r="I8" s="46"/>
      <c r="J8" s="59" t="s">
        <v>216</v>
      </c>
      <c r="K8" s="59">
        <f>'DRIs DATA 입력'!K8</f>
        <v>11.3</v>
      </c>
      <c r="L8" s="59">
        <f>'DRIs DATA 입력'!L8</f>
        <v>11.3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1082.5999999999999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634.1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200.2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2.2000000000000002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1014.4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888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1733.2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12579.1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4954.3999999999996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195.3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242.4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16.399999999999999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1369.1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331.8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112.3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U53" sqref="U53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277</v>
      </c>
      <c r="B1" s="61" t="s">
        <v>279</v>
      </c>
      <c r="G1" s="62" t="s">
        <v>278</v>
      </c>
      <c r="H1" s="61" t="s">
        <v>280</v>
      </c>
    </row>
    <row r="3" spans="1:27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>
      <c r="A6" s="68" t="s">
        <v>56</v>
      </c>
      <c r="B6" s="68">
        <v>2200</v>
      </c>
      <c r="C6" s="68">
        <v>2648.8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97.1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43</v>
      </c>
    </row>
    <row r="7" spans="1:27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>
      <c r="E8" s="68" t="s">
        <v>216</v>
      </c>
      <c r="F8" s="68">
        <v>75.900000000000006</v>
      </c>
      <c r="G8" s="68">
        <v>8</v>
      </c>
      <c r="H8" s="68">
        <v>16.100000000000001</v>
      </c>
      <c r="J8" s="68" t="s">
        <v>216</v>
      </c>
      <c r="K8" s="68">
        <v>11.3</v>
      </c>
      <c r="L8" s="68">
        <v>11.3</v>
      </c>
    </row>
    <row r="13" spans="1:27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1082.5999999999999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28.7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4.2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634.1</v>
      </c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200.2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2.6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2.2000000000000002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24.3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2.8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1014.4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9.4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3.2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2.9</v>
      </c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888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1733.2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12579.1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4954.3999999999996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195.3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242.4</v>
      </c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24.1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16.399999999999999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1369.1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6.7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331.8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112.3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28" sqref="K28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61" t="s">
        <v>281</v>
      </c>
      <c r="B2" s="61" t="s">
        <v>282</v>
      </c>
      <c r="C2" s="61" t="s">
        <v>275</v>
      </c>
      <c r="D2" s="61">
        <v>53</v>
      </c>
      <c r="E2" s="61">
        <v>2648.7878000000001</v>
      </c>
      <c r="F2" s="61">
        <v>457.35770000000002</v>
      </c>
      <c r="G2" s="61">
        <v>48.372303000000002</v>
      </c>
      <c r="H2" s="61">
        <v>29.881449</v>
      </c>
      <c r="I2" s="61">
        <v>18.490852</v>
      </c>
      <c r="J2" s="61">
        <v>97.112909999999999</v>
      </c>
      <c r="K2" s="61">
        <v>65.196150000000003</v>
      </c>
      <c r="L2" s="61">
        <v>31.916755999999999</v>
      </c>
      <c r="M2" s="61">
        <v>43.021180000000001</v>
      </c>
      <c r="N2" s="61">
        <v>2.8755883999999998</v>
      </c>
      <c r="O2" s="61">
        <v>22.750397</v>
      </c>
      <c r="P2" s="61">
        <v>1184.4366</v>
      </c>
      <c r="Q2" s="61">
        <v>49.553714999999997</v>
      </c>
      <c r="R2" s="61">
        <v>1082.6074000000001</v>
      </c>
      <c r="S2" s="61">
        <v>111.61790999999999</v>
      </c>
      <c r="T2" s="61">
        <v>11651.874</v>
      </c>
      <c r="U2" s="61">
        <v>4.232138</v>
      </c>
      <c r="V2" s="61">
        <v>28.733784</v>
      </c>
      <c r="W2" s="61">
        <v>634.11009999999999</v>
      </c>
      <c r="X2" s="61">
        <v>200.15009000000001</v>
      </c>
      <c r="Y2" s="61">
        <v>2.6443469999999998</v>
      </c>
      <c r="Z2" s="61">
        <v>2.1898116999999999</v>
      </c>
      <c r="AA2" s="61">
        <v>24.298939000000001</v>
      </c>
      <c r="AB2" s="61">
        <v>2.7723450000000001</v>
      </c>
      <c r="AC2" s="61">
        <v>1014.36346</v>
      </c>
      <c r="AD2" s="61">
        <v>9.3937069999999991</v>
      </c>
      <c r="AE2" s="61">
        <v>3.2340681999999998</v>
      </c>
      <c r="AF2" s="61">
        <v>2.8836369999999998</v>
      </c>
      <c r="AG2" s="61">
        <v>888.04834000000005</v>
      </c>
      <c r="AH2" s="61">
        <v>622.61847</v>
      </c>
      <c r="AI2" s="61">
        <v>265.42986999999999</v>
      </c>
      <c r="AJ2" s="61">
        <v>1733.1984</v>
      </c>
      <c r="AK2" s="61">
        <v>12579.144</v>
      </c>
      <c r="AL2" s="61">
        <v>195.34520000000001</v>
      </c>
      <c r="AM2" s="61">
        <v>4954.3573999999999</v>
      </c>
      <c r="AN2" s="61">
        <v>242.41237000000001</v>
      </c>
      <c r="AO2" s="61">
        <v>24.139075999999999</v>
      </c>
      <c r="AP2" s="61">
        <v>19.434229999999999</v>
      </c>
      <c r="AQ2" s="61">
        <v>4.7048445000000001</v>
      </c>
      <c r="AR2" s="61">
        <v>16.350940000000001</v>
      </c>
      <c r="AS2" s="61">
        <v>1369.0833</v>
      </c>
      <c r="AT2" s="61">
        <v>1.7114385999999999E-2</v>
      </c>
      <c r="AU2" s="61">
        <v>6.7320203999999997</v>
      </c>
      <c r="AV2" s="61">
        <v>331.75</v>
      </c>
      <c r="AW2" s="61">
        <v>112.29477</v>
      </c>
      <c r="AX2" s="61">
        <v>0.53546470000000002</v>
      </c>
      <c r="AY2" s="61">
        <v>1.3707961</v>
      </c>
      <c r="AZ2" s="61">
        <v>366.09276999999997</v>
      </c>
      <c r="BA2" s="61">
        <v>46.399127999999997</v>
      </c>
      <c r="BB2" s="61">
        <v>13.090297</v>
      </c>
      <c r="BC2" s="61">
        <v>15.786227999999999</v>
      </c>
      <c r="BD2" s="61">
        <v>17.506070000000001</v>
      </c>
      <c r="BE2" s="61">
        <v>1.7043165</v>
      </c>
      <c r="BF2" s="61">
        <v>7.9826055</v>
      </c>
      <c r="BG2" s="61">
        <v>2.7754899999999998E-3</v>
      </c>
      <c r="BH2" s="61">
        <v>7.666356E-3</v>
      </c>
      <c r="BI2" s="61">
        <v>6.0184169999999999E-3</v>
      </c>
      <c r="BJ2" s="61">
        <v>4.5692007999999999E-2</v>
      </c>
      <c r="BK2" s="61">
        <v>2.13499E-4</v>
      </c>
      <c r="BL2" s="61">
        <v>0.55548083999999998</v>
      </c>
      <c r="BM2" s="61">
        <v>7.2800799999999999</v>
      </c>
      <c r="BN2" s="61">
        <v>2.3111107</v>
      </c>
      <c r="BO2" s="61">
        <v>114.39151</v>
      </c>
      <c r="BP2" s="61">
        <v>22.651415</v>
      </c>
      <c r="BQ2" s="61">
        <v>37.122062999999997</v>
      </c>
      <c r="BR2" s="61">
        <v>130.90688</v>
      </c>
      <c r="BS2" s="61">
        <v>31.854904000000001</v>
      </c>
      <c r="BT2" s="61">
        <v>28.277256000000001</v>
      </c>
      <c r="BU2" s="61">
        <v>9.3092560000000001E-3</v>
      </c>
      <c r="BV2" s="61">
        <v>4.4288059999999997E-2</v>
      </c>
      <c r="BW2" s="61">
        <v>1.8199949</v>
      </c>
      <c r="BX2" s="61">
        <v>2.33413</v>
      </c>
      <c r="BY2" s="61">
        <v>0.1346619</v>
      </c>
      <c r="BZ2" s="61">
        <v>1.35552E-3</v>
      </c>
      <c r="CA2" s="61">
        <v>1.2684515999999999</v>
      </c>
      <c r="CB2" s="71">
        <v>2.1100239999999999E-2</v>
      </c>
      <c r="CC2" s="61">
        <v>0.13403214999999999</v>
      </c>
      <c r="CD2" s="61">
        <v>2.1058059999999998</v>
      </c>
      <c r="CE2" s="61">
        <v>6.7729145000000004E-2</v>
      </c>
      <c r="CF2" s="71">
        <v>0.46938600000000003</v>
      </c>
      <c r="CG2" s="71">
        <v>1.2449999999999999E-6</v>
      </c>
      <c r="CH2" s="61">
        <v>4.2939934999999999E-2</v>
      </c>
      <c r="CI2" s="71">
        <v>7.7246399999999997E-8</v>
      </c>
      <c r="CJ2" s="61">
        <v>4.7666529999999998</v>
      </c>
      <c r="CK2" s="61">
        <v>1.7710896E-2</v>
      </c>
      <c r="CL2" s="61">
        <v>0.56192909999999996</v>
      </c>
      <c r="CM2" s="61">
        <v>6.8495929999999996</v>
      </c>
      <c r="CN2" s="61">
        <v>3114.1685000000002</v>
      </c>
      <c r="CO2" s="61">
        <v>5294.8212999999996</v>
      </c>
      <c r="CP2" s="61">
        <v>2850.194</v>
      </c>
      <c r="CQ2" s="61">
        <v>1103.7498000000001</v>
      </c>
      <c r="CR2" s="61">
        <v>598.73969999999997</v>
      </c>
      <c r="CS2" s="61">
        <v>657.41319999999996</v>
      </c>
      <c r="CT2" s="61">
        <v>3027.5385999999999</v>
      </c>
      <c r="CU2" s="61">
        <v>1632.4268</v>
      </c>
      <c r="CV2" s="61">
        <v>2030.0897</v>
      </c>
      <c r="CW2" s="61">
        <v>1894.7285999999999</v>
      </c>
      <c r="CX2" s="61">
        <v>561.36803999999995</v>
      </c>
      <c r="CY2" s="61">
        <v>4177.6689999999999</v>
      </c>
      <c r="CZ2" s="61">
        <v>1879.9232999999999</v>
      </c>
      <c r="DA2" s="61">
        <v>4650.192</v>
      </c>
      <c r="DB2" s="61">
        <v>4724.0155999999997</v>
      </c>
      <c r="DC2" s="61">
        <v>6255.2992999999997</v>
      </c>
      <c r="DD2" s="61">
        <v>9144.625</v>
      </c>
      <c r="DE2" s="61">
        <v>1923.2085999999999</v>
      </c>
      <c r="DF2" s="61">
        <v>5004.8469999999998</v>
      </c>
      <c r="DG2" s="61">
        <v>2176.3193000000001</v>
      </c>
      <c r="DH2" s="61">
        <v>109.39837</v>
      </c>
      <c r="DI2" s="6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46.399127999999997</v>
      </c>
      <c r="B6">
        <f>BB2</f>
        <v>13.090297</v>
      </c>
      <c r="C6">
        <f>BC2</f>
        <v>15.786227999999999</v>
      </c>
      <c r="D6">
        <f>BD2</f>
        <v>17.506070000000001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C7" sqref="C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255</v>
      </c>
      <c r="B2" s="55">
        <v>24578</v>
      </c>
      <c r="C2" s="56">
        <f ca="1">YEAR(TODAY())-YEAR(B2)+IF(TODAY()&gt;=DATE(YEAR(TODAY()),MONTH(B2),DAY(B2)),0,-1)</f>
        <v>53</v>
      </c>
      <c r="E2" s="52">
        <v>163.4</v>
      </c>
      <c r="F2" s="53" t="s">
        <v>39</v>
      </c>
      <c r="G2" s="52">
        <v>75.650000000000006</v>
      </c>
      <c r="H2" s="51" t="s">
        <v>41</v>
      </c>
      <c r="I2" s="78">
        <f>ROUND(G3/E3^2,1)</f>
        <v>28.3</v>
      </c>
    </row>
    <row r="3" spans="1:9">
      <c r="E3" s="51">
        <f>E2/100</f>
        <v>1.6340000000000001</v>
      </c>
      <c r="F3" s="51" t="s">
        <v>40</v>
      </c>
      <c r="G3" s="51">
        <f>G2</f>
        <v>75.650000000000006</v>
      </c>
      <c r="H3" s="51" t="s">
        <v>41</v>
      </c>
      <c r="I3" s="78"/>
    </row>
    <row r="4" spans="1:9">
      <c r="A4" t="s">
        <v>273</v>
      </c>
    </row>
    <row r="5" spans="1:9">
      <c r="B5" s="60">
        <v>44103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김진갑, ID : H2500029)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2020년 11월 24일 16:15:23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view="pageBreakPreview" zoomScaleNormal="100" zoomScaleSheetLayoutView="100" zoomScalePageLayoutView="10" workbookViewId="0">
      <selection activeCell="E50" sqref="E50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276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44103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53</v>
      </c>
      <c r="G12" s="143"/>
      <c r="H12" s="143"/>
      <c r="I12" s="143"/>
      <c r="K12" s="134">
        <f>'개인정보 및 신체계측 입력'!E2</f>
        <v>163.4</v>
      </c>
      <c r="L12" s="135"/>
      <c r="M12" s="128">
        <f>'개인정보 및 신체계측 입력'!G2</f>
        <v>75.650000000000006</v>
      </c>
      <c r="N12" s="129"/>
      <c r="O12" s="124" t="s">
        <v>271</v>
      </c>
      <c r="P12" s="118"/>
      <c r="Q12" s="121">
        <f>'개인정보 및 신체계측 입력'!I2</f>
        <v>28.3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김진갑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75.900000000000006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8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16.100000000000001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 thickBot="1">
      <c r="B51" s="6"/>
      <c r="T51" s="6"/>
    </row>
    <row r="52" spans="1:20" ht="18" customHeight="1">
      <c r="B52" s="81" t="s">
        <v>191</v>
      </c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3"/>
    </row>
    <row r="53" spans="1:20" ht="18" customHeight="1" thickBot="1"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6"/>
    </row>
    <row r="54" spans="1:20" ht="18" customHeight="1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>
      <c r="A56" s="6"/>
    </row>
    <row r="67" spans="2:21" ht="18" customHeight="1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>
      <c r="B68" s="6"/>
      <c r="C68" s="156" t="s">
        <v>164</v>
      </c>
      <c r="D68" s="156"/>
      <c r="E68" s="156"/>
      <c r="F68" s="156"/>
      <c r="G68" s="156"/>
      <c r="H68" s="149" t="s">
        <v>170</v>
      </c>
      <c r="I68" s="149"/>
      <c r="J68" s="149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0.9</v>
      </c>
      <c r="N68" s="36" t="s">
        <v>53</v>
      </c>
      <c r="O68" s="157">
        <f>ROUND('그룹 전체 사용자의 일일 입력'!D6/MAX('그룹 전체 사용자의 일일 입력'!$B$6,'그룹 전체 사용자의 일일 입력'!$C$6,'그룹 전체 사용자의 일일 입력'!$D$6),1)</f>
        <v>1</v>
      </c>
      <c r="P68" s="157"/>
      <c r="Q68" s="37" t="s">
        <v>54</v>
      </c>
      <c r="R68" s="35"/>
      <c r="S68" s="35"/>
      <c r="T68" s="6"/>
    </row>
    <row r="69" spans="2:21" ht="18" customHeight="1" thickBot="1">
      <c r="B69" s="6"/>
      <c r="C69" s="91" t="s">
        <v>165</v>
      </c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6"/>
      <c r="U69" s="13"/>
    </row>
    <row r="70" spans="2:21" ht="18" customHeight="1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>
      <c r="B71" s="6"/>
      <c r="C71" s="156" t="s">
        <v>51</v>
      </c>
      <c r="D71" s="156"/>
      <c r="E71" s="156"/>
      <c r="F71" s="156"/>
      <c r="G71" s="156"/>
      <c r="H71" s="38"/>
      <c r="I71" s="149" t="s">
        <v>52</v>
      </c>
      <c r="J71" s="149"/>
      <c r="K71" s="36">
        <f>ROUND('DRIs DATA'!L8,1)</f>
        <v>11.3</v>
      </c>
      <c r="L71" s="36" t="s">
        <v>53</v>
      </c>
      <c r="M71" s="36">
        <f>ROUND('DRIs DATA'!K8,1)</f>
        <v>11.3</v>
      </c>
      <c r="N71" s="150" t="s">
        <v>54</v>
      </c>
      <c r="O71" s="150"/>
      <c r="P71" s="150"/>
      <c r="Q71" s="150"/>
      <c r="R71" s="39"/>
      <c r="S71" s="35"/>
      <c r="T71" s="6"/>
    </row>
    <row r="72" spans="2:21" ht="18" customHeight="1">
      <c r="B72" s="6"/>
      <c r="C72" s="90" t="s">
        <v>181</v>
      </c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6"/>
      <c r="U72" s="13"/>
    </row>
    <row r="73" spans="2:21" ht="18" customHeight="1" thickBot="1">
      <c r="B73" s="6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13"/>
      <c r="U73" s="13"/>
    </row>
    <row r="74" spans="2:21" ht="18" customHeight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>
      <c r="B75" s="6"/>
      <c r="T75" s="6"/>
    </row>
    <row r="76" spans="2:21" ht="18" customHeight="1">
      <c r="B76" s="81" t="s">
        <v>192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3"/>
    </row>
    <row r="77" spans="2:21" ht="18" customHeight="1" thickBot="1"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6"/>
    </row>
    <row r="78" spans="2:21" ht="18" customHeight="1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>
      <c r="B79" s="92" t="s">
        <v>168</v>
      </c>
      <c r="C79" s="92"/>
      <c r="D79" s="92"/>
      <c r="E79" s="92"/>
      <c r="F79" s="21"/>
      <c r="G79" s="21"/>
      <c r="H79" s="21"/>
      <c r="L79" s="92" t="s">
        <v>172</v>
      </c>
      <c r="M79" s="92"/>
      <c r="N79" s="92"/>
      <c r="O79" s="92"/>
      <c r="P79" s="92"/>
    </row>
    <row r="80" spans="2:21" ht="18" customHeight="1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>
      <c r="A84" s="11"/>
      <c r="U84" s="12"/>
    </row>
    <row r="85" spans="1:21" ht="18" customHeight="1">
      <c r="A85" s="11"/>
      <c r="U85" s="12"/>
    </row>
    <row r="86" spans="1:21" ht="18" customHeight="1">
      <c r="A86" s="11"/>
      <c r="F86" s="11"/>
      <c r="K86" s="11"/>
      <c r="U86" s="12"/>
    </row>
    <row r="87" spans="1:21" ht="18" customHeight="1">
      <c r="C87" s="11"/>
      <c r="D87" s="11"/>
      <c r="E87" s="11"/>
      <c r="F87" s="11"/>
      <c r="H87" s="11"/>
      <c r="I87" s="11"/>
      <c r="J87" s="11"/>
      <c r="K87" s="11"/>
    </row>
    <row r="88" spans="1:21" ht="18" customHeight="1">
      <c r="F88" s="11"/>
      <c r="K88" s="11"/>
    </row>
    <row r="89" spans="1:21" ht="18" customHeight="1">
      <c r="F89" s="11"/>
      <c r="K89" s="11"/>
    </row>
    <row r="90" spans="1:21" ht="18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>
      <c r="B91" s="11"/>
      <c r="C91" s="11"/>
      <c r="D91" s="11"/>
      <c r="E91" s="11"/>
      <c r="G91" s="11"/>
      <c r="H91" s="11"/>
      <c r="I91" s="11"/>
      <c r="J91" s="11"/>
    </row>
    <row r="92" spans="1:21" ht="18" customHeight="1">
      <c r="B92" s="140" t="s">
        <v>268</v>
      </c>
      <c r="C92" s="141"/>
      <c r="D92" s="141"/>
      <c r="E92" s="141"/>
      <c r="F92" s="141"/>
      <c r="G92" s="141"/>
      <c r="H92" s="141"/>
      <c r="I92" s="141"/>
      <c r="J92" s="142"/>
      <c r="L92" s="140" t="s">
        <v>175</v>
      </c>
      <c r="M92" s="141"/>
      <c r="N92" s="141"/>
      <c r="O92" s="141"/>
      <c r="P92" s="141"/>
      <c r="Q92" s="141"/>
      <c r="R92" s="141"/>
      <c r="S92" s="141"/>
      <c r="T92" s="142"/>
    </row>
    <row r="93" spans="1:21" ht="18" customHeight="1">
      <c r="B93" s="95" t="s">
        <v>171</v>
      </c>
      <c r="C93" s="93"/>
      <c r="D93" s="93"/>
      <c r="E93" s="93"/>
      <c r="F93" s="96">
        <f>ROUND('DRIs DATA'!F16/'DRIs DATA'!C16*100,2)</f>
        <v>144.35</v>
      </c>
      <c r="G93" s="96"/>
      <c r="H93" s="93" t="s">
        <v>167</v>
      </c>
      <c r="I93" s="93"/>
      <c r="J93" s="94"/>
      <c r="L93" s="95" t="s">
        <v>171</v>
      </c>
      <c r="M93" s="93"/>
      <c r="N93" s="93"/>
      <c r="O93" s="93"/>
      <c r="P93" s="93"/>
      <c r="Q93" s="23">
        <f>ROUND('DRIs DATA'!M16/'DRIs DATA'!K16*100,2)</f>
        <v>239.17</v>
      </c>
      <c r="R93" s="93" t="s">
        <v>167</v>
      </c>
      <c r="S93" s="93"/>
      <c r="T93" s="94"/>
    </row>
    <row r="94" spans="1:21" ht="18" customHeight="1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>
      <c r="B95" s="98" t="s">
        <v>180</v>
      </c>
      <c r="C95" s="99"/>
      <c r="D95" s="99"/>
      <c r="E95" s="99"/>
      <c r="F95" s="99"/>
      <c r="G95" s="99"/>
      <c r="H95" s="99"/>
      <c r="I95" s="99"/>
      <c r="J95" s="100"/>
      <c r="L95" s="104" t="s">
        <v>173</v>
      </c>
      <c r="M95" s="105"/>
      <c r="N95" s="105"/>
      <c r="O95" s="105"/>
      <c r="P95" s="105"/>
      <c r="Q95" s="105"/>
      <c r="R95" s="105"/>
      <c r="S95" s="105"/>
      <c r="T95" s="106"/>
    </row>
    <row r="96" spans="1:21" ht="18" customHeight="1">
      <c r="B96" s="98"/>
      <c r="C96" s="99"/>
      <c r="D96" s="99"/>
      <c r="E96" s="99"/>
      <c r="F96" s="99"/>
      <c r="G96" s="99"/>
      <c r="H96" s="99"/>
      <c r="I96" s="99"/>
      <c r="J96" s="100"/>
      <c r="L96" s="104"/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  <c r="U99" s="17"/>
    </row>
    <row r="100" spans="2:21" ht="18" customHeight="1" thickBot="1">
      <c r="B100" s="101"/>
      <c r="C100" s="102"/>
      <c r="D100" s="102"/>
      <c r="E100" s="102"/>
      <c r="F100" s="102"/>
      <c r="G100" s="102"/>
      <c r="H100" s="102"/>
      <c r="I100" s="102"/>
      <c r="J100" s="103"/>
      <c r="L100" s="107"/>
      <c r="M100" s="108"/>
      <c r="N100" s="108"/>
      <c r="O100" s="108"/>
      <c r="P100" s="108"/>
      <c r="Q100" s="108"/>
      <c r="R100" s="108"/>
      <c r="S100" s="108"/>
      <c r="T100" s="109"/>
      <c r="U100" s="17"/>
    </row>
    <row r="101" spans="2:21" ht="18" customHeight="1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>
      <c r="B103" s="81" t="s">
        <v>193</v>
      </c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3"/>
    </row>
    <row r="104" spans="2:21" ht="18" customHeight="1" thickBot="1"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6"/>
    </row>
    <row r="105" spans="2:21" ht="18" customHeight="1">
      <c r="C105" s="31"/>
      <c r="D105" s="31"/>
      <c r="E105" s="31"/>
      <c r="F105" s="31"/>
      <c r="G105" s="31"/>
      <c r="H105" s="31"/>
      <c r="I105" s="31"/>
    </row>
    <row r="106" spans="2:21" ht="18" customHeight="1">
      <c r="B106" s="92" t="s">
        <v>169</v>
      </c>
      <c r="C106" s="92"/>
      <c r="D106" s="92"/>
      <c r="E106" s="92"/>
      <c r="F106" s="6"/>
      <c r="G106" s="6"/>
      <c r="H106" s="6"/>
      <c r="I106" s="6"/>
      <c r="L106" s="92" t="s">
        <v>270</v>
      </c>
      <c r="M106" s="92"/>
      <c r="N106" s="92"/>
      <c r="O106" s="92"/>
      <c r="P106" s="92"/>
      <c r="Q106" s="6"/>
      <c r="R106" s="6"/>
    </row>
    <row r="114" spans="2:20" ht="18" customHeight="1">
      <c r="G114" s="11"/>
      <c r="Q114" s="11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>
      <c r="G118" s="11"/>
      <c r="Q118" s="11"/>
    </row>
    <row r="119" spans="2:20" ht="18" customHeight="1">
      <c r="B119" s="87" t="s">
        <v>264</v>
      </c>
      <c r="C119" s="88"/>
      <c r="D119" s="88"/>
      <c r="E119" s="88"/>
      <c r="F119" s="88"/>
      <c r="G119" s="88"/>
      <c r="H119" s="88"/>
      <c r="I119" s="88"/>
      <c r="J119" s="89"/>
      <c r="L119" s="87" t="s">
        <v>265</v>
      </c>
      <c r="M119" s="88"/>
      <c r="N119" s="88"/>
      <c r="O119" s="88"/>
      <c r="P119" s="88"/>
      <c r="Q119" s="88"/>
      <c r="R119" s="88"/>
      <c r="S119" s="88"/>
      <c r="T119" s="89"/>
    </row>
    <row r="120" spans="2:20" ht="18" customHeight="1">
      <c r="B120" s="43" t="s">
        <v>171</v>
      </c>
      <c r="C120" s="16"/>
      <c r="D120" s="16"/>
      <c r="E120" s="15"/>
      <c r="F120" s="96">
        <f>ROUND('DRIs DATA'!F26/'DRIs DATA'!C26*100,2)</f>
        <v>200.2</v>
      </c>
      <c r="G120" s="96"/>
      <c r="H120" s="93" t="s">
        <v>166</v>
      </c>
      <c r="I120" s="93"/>
      <c r="J120" s="94"/>
      <c r="L120" s="42" t="s">
        <v>171</v>
      </c>
      <c r="M120" s="20"/>
      <c r="N120" s="20"/>
      <c r="O120" s="23"/>
      <c r="P120" s="6"/>
      <c r="Q120" s="58">
        <f>ROUND('DRIs DATA'!AH26/'DRIs DATA'!AE26*100,2)</f>
        <v>186.67</v>
      </c>
      <c r="R120" s="93" t="s">
        <v>166</v>
      </c>
      <c r="S120" s="93"/>
      <c r="T120" s="94"/>
    </row>
    <row r="121" spans="2:20" ht="18" customHeight="1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>
      <c r="B122" s="110" t="s">
        <v>174</v>
      </c>
      <c r="C122" s="111"/>
      <c r="D122" s="111"/>
      <c r="E122" s="111"/>
      <c r="F122" s="111"/>
      <c r="G122" s="111"/>
      <c r="H122" s="111"/>
      <c r="I122" s="111"/>
      <c r="J122" s="112"/>
      <c r="L122" s="110" t="s">
        <v>269</v>
      </c>
      <c r="M122" s="111"/>
      <c r="N122" s="111"/>
      <c r="O122" s="111"/>
      <c r="P122" s="111"/>
      <c r="Q122" s="111"/>
      <c r="R122" s="111"/>
      <c r="S122" s="111"/>
      <c r="T122" s="112"/>
    </row>
    <row r="123" spans="2:20" ht="18" customHeight="1">
      <c r="B123" s="110"/>
      <c r="C123" s="111"/>
      <c r="D123" s="111"/>
      <c r="E123" s="111"/>
      <c r="F123" s="111"/>
      <c r="G123" s="111"/>
      <c r="H123" s="111"/>
      <c r="I123" s="111"/>
      <c r="J123" s="112"/>
      <c r="L123" s="110"/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5.75" thickBot="1">
      <c r="B127" s="113"/>
      <c r="C127" s="114"/>
      <c r="D127" s="114"/>
      <c r="E127" s="114"/>
      <c r="F127" s="114"/>
      <c r="G127" s="114"/>
      <c r="H127" s="114"/>
      <c r="I127" s="114"/>
      <c r="J127" s="115"/>
      <c r="L127" s="113"/>
      <c r="M127" s="114"/>
      <c r="N127" s="114"/>
      <c r="O127" s="114"/>
      <c r="P127" s="114"/>
      <c r="Q127" s="114"/>
      <c r="R127" s="114"/>
      <c r="S127" s="114"/>
      <c r="T127" s="115"/>
    </row>
    <row r="128" spans="2:20" ht="18" customHeight="1" thickBot="1">
      <c r="C128" s="19"/>
      <c r="D128" s="19"/>
      <c r="E128" s="19"/>
      <c r="F128" s="19"/>
      <c r="G128" s="19"/>
      <c r="H128" s="19"/>
    </row>
    <row r="129" spans="2:21" ht="18" customHeight="1">
      <c r="B129" s="81" t="s">
        <v>262</v>
      </c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3"/>
      <c r="N129" s="57"/>
      <c r="O129" s="81" t="s">
        <v>263</v>
      </c>
      <c r="P129" s="82"/>
      <c r="Q129" s="82"/>
      <c r="R129" s="82"/>
      <c r="S129" s="82"/>
      <c r="T129" s="83"/>
    </row>
    <row r="130" spans="2:21" ht="18" customHeight="1" thickBot="1"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6"/>
      <c r="N130" s="57"/>
      <c r="O130" s="84"/>
      <c r="P130" s="85"/>
      <c r="Q130" s="85"/>
      <c r="R130" s="85"/>
      <c r="S130" s="85"/>
      <c r="T130" s="86"/>
    </row>
    <row r="131" spans="2:21" ht="18" customHeight="1">
      <c r="P131" s="19"/>
      <c r="Q131" s="19"/>
      <c r="R131" s="19"/>
      <c r="U131"/>
    </row>
    <row r="132" spans="2:21" ht="18" customHeight="1">
      <c r="P132" s="19"/>
      <c r="Q132" s="19"/>
      <c r="R132" s="19"/>
      <c r="S132" s="19"/>
      <c r="T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U134"/>
    </row>
    <row r="135" spans="2:21" ht="18" customHeight="1">
      <c r="U135"/>
    </row>
    <row r="136" spans="2:21" ht="18" customHeight="1">
      <c r="B136" s="11"/>
      <c r="D136" s="11"/>
      <c r="E136" s="11"/>
      <c r="F136" s="11"/>
      <c r="G136" s="11"/>
      <c r="S136" t="s">
        <v>260</v>
      </c>
      <c r="U136"/>
    </row>
    <row r="137" spans="2:21" ht="18" customHeight="1">
      <c r="B137" s="11"/>
      <c r="D137" s="11"/>
      <c r="E137" s="11"/>
      <c r="F137" s="11"/>
      <c r="G137" s="11"/>
      <c r="U137"/>
    </row>
    <row r="138" spans="2:21" ht="18" customHeight="1">
      <c r="B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S139" t="s">
        <v>261</v>
      </c>
      <c r="U139"/>
    </row>
    <row r="140" spans="2:21" ht="18" customHeight="1">
      <c r="U140"/>
    </row>
    <row r="141" spans="2:21" ht="18" customHeight="1">
      <c r="U141"/>
    </row>
    <row r="142" spans="2:21" ht="18" customHeight="1">
      <c r="S142" t="s">
        <v>260</v>
      </c>
      <c r="U142"/>
    </row>
    <row r="143" spans="2:21" ht="18" customHeight="1">
      <c r="D143" s="11"/>
      <c r="G143" s="11"/>
      <c r="U143"/>
    </row>
    <row r="144" spans="2:21" ht="18" customHeight="1">
      <c r="H144" s="11"/>
      <c r="U144"/>
    </row>
    <row r="145" spans="2:21" ht="18" customHeight="1">
      <c r="D145" s="11"/>
      <c r="E145" s="11"/>
      <c r="F145" s="11"/>
      <c r="G145" s="11"/>
      <c r="S145" t="s">
        <v>260</v>
      </c>
      <c r="U145"/>
    </row>
    <row r="146" spans="2:21" ht="18" customHeight="1">
      <c r="D146" s="11"/>
      <c r="E146" s="11"/>
      <c r="F146" s="11"/>
      <c r="G146" s="11"/>
      <c r="H146" s="11"/>
      <c r="U146"/>
    </row>
    <row r="147" spans="2:21" ht="18" customHeight="1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>
      <c r="H148" s="11"/>
      <c r="I148" s="11"/>
      <c r="J148" s="11"/>
      <c r="K148" s="11"/>
      <c r="U148"/>
    </row>
    <row r="149" spans="2:21" ht="18" customHeight="1">
      <c r="P149" s="11"/>
      <c r="Q149" s="11"/>
      <c r="R149" s="11"/>
      <c r="S149" s="11"/>
      <c r="T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2" spans="2:21" ht="18" customHeight="1">
      <c r="B152" s="17"/>
    </row>
    <row r="153" spans="2:21" ht="18" customHeight="1" thickBot="1">
      <c r="B153" s="17"/>
    </row>
    <row r="154" spans="2:21" ht="18" customHeight="1">
      <c r="B154" s="81" t="s">
        <v>194</v>
      </c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3"/>
    </row>
    <row r="155" spans="2:21" ht="18" customHeight="1" thickBot="1"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6"/>
    </row>
    <row r="156" spans="2:21" ht="18" customHeight="1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>
      <c r="B157" s="92" t="s">
        <v>177</v>
      </c>
      <c r="C157" s="92"/>
      <c r="D157" s="92"/>
      <c r="E157" s="6"/>
      <c r="F157" s="6"/>
      <c r="G157" s="6"/>
      <c r="H157" s="6"/>
      <c r="I157" s="6"/>
      <c r="L157" s="92" t="s">
        <v>178</v>
      </c>
      <c r="M157" s="92"/>
      <c r="N157" s="92"/>
      <c r="O157" s="6"/>
      <c r="P157" s="6"/>
      <c r="Q157" s="6"/>
      <c r="R157" s="6"/>
      <c r="S157" s="6"/>
    </row>
    <row r="158" spans="2:21" ht="18" customHeight="1"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G165" s="11"/>
      <c r="Q165" s="11"/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>
      <c r="G169" s="11"/>
      <c r="Q169" s="11"/>
      <c r="S169" s="6"/>
    </row>
    <row r="170" spans="2:19" ht="18" customHeight="1">
      <c r="B170" s="87" t="s">
        <v>266</v>
      </c>
      <c r="C170" s="88"/>
      <c r="D170" s="88"/>
      <c r="E170" s="88"/>
      <c r="F170" s="88"/>
      <c r="G170" s="88"/>
      <c r="H170" s="88"/>
      <c r="I170" s="88"/>
      <c r="J170" s="89"/>
      <c r="L170" s="87" t="s">
        <v>176</v>
      </c>
      <c r="M170" s="88"/>
      <c r="N170" s="88"/>
      <c r="O170" s="88"/>
      <c r="P170" s="88"/>
      <c r="Q170" s="88"/>
      <c r="R170" s="88"/>
      <c r="S170" s="89"/>
    </row>
    <row r="171" spans="2:19" ht="18" customHeight="1">
      <c r="B171" s="42" t="s">
        <v>171</v>
      </c>
      <c r="C171" s="20"/>
      <c r="D171" s="20"/>
      <c r="E171" s="6"/>
      <c r="F171" s="96">
        <f>ROUND('DRIs DATA'!F36/'DRIs DATA'!C36*100,2)</f>
        <v>111</v>
      </c>
      <c r="G171" s="96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838.61</v>
      </c>
      <c r="R171" s="20" t="s">
        <v>166</v>
      </c>
      <c r="S171" s="41"/>
    </row>
    <row r="172" spans="2:19" ht="18" customHeight="1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>
      <c r="B173" s="110" t="s">
        <v>185</v>
      </c>
      <c r="C173" s="111"/>
      <c r="D173" s="111"/>
      <c r="E173" s="111"/>
      <c r="F173" s="111"/>
      <c r="G173" s="111"/>
      <c r="H173" s="111"/>
      <c r="I173" s="111"/>
      <c r="J173" s="112"/>
      <c r="L173" s="110" t="s">
        <v>187</v>
      </c>
      <c r="M173" s="111"/>
      <c r="N173" s="111"/>
      <c r="O173" s="111"/>
      <c r="P173" s="111"/>
      <c r="Q173" s="111"/>
      <c r="R173" s="111"/>
      <c r="S173" s="112"/>
    </row>
    <row r="174" spans="2:19" ht="18" customHeight="1">
      <c r="B174" s="110"/>
      <c r="C174" s="111"/>
      <c r="D174" s="111"/>
      <c r="E174" s="111"/>
      <c r="F174" s="111"/>
      <c r="G174" s="111"/>
      <c r="H174" s="111"/>
      <c r="I174" s="111"/>
      <c r="J174" s="112"/>
      <c r="L174" s="110"/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thickBot="1">
      <c r="B179" s="113"/>
      <c r="C179" s="114"/>
      <c r="D179" s="114"/>
      <c r="E179" s="114"/>
      <c r="F179" s="114"/>
      <c r="G179" s="114"/>
      <c r="H179" s="114"/>
      <c r="I179" s="114"/>
      <c r="J179" s="115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>
      <c r="B180" s="19"/>
      <c r="C180" s="19"/>
      <c r="D180" s="19"/>
      <c r="E180" s="19"/>
      <c r="F180" s="19"/>
      <c r="G180" s="19"/>
      <c r="H180" s="19"/>
      <c r="I180" s="19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thickBot="1">
      <c r="L181" s="113"/>
      <c r="M181" s="114"/>
      <c r="N181" s="114"/>
      <c r="O181" s="114"/>
      <c r="P181" s="114"/>
      <c r="Q181" s="114"/>
      <c r="R181" s="114"/>
      <c r="S181" s="115"/>
    </row>
    <row r="182" spans="2:19" ht="18" customHeight="1">
      <c r="B182" s="92" t="s">
        <v>179</v>
      </c>
      <c r="C182" s="92"/>
      <c r="D182" s="92"/>
      <c r="E182" s="6"/>
      <c r="F182" s="6"/>
      <c r="G182" s="6"/>
      <c r="H182" s="6"/>
      <c r="S182" s="6"/>
    </row>
    <row r="183" spans="2:19" ht="18" customHeight="1">
      <c r="S183" s="6"/>
    </row>
    <row r="184" spans="2:19" ht="18" customHeight="1">
      <c r="M184" s="11"/>
      <c r="N184" s="11"/>
      <c r="O184" s="11"/>
      <c r="P184" s="11"/>
      <c r="Q184" s="11"/>
      <c r="R184" s="11"/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S188" s="6"/>
    </row>
    <row r="189" spans="2:19" ht="18" customHeight="1">
      <c r="S189" s="6"/>
    </row>
    <row r="190" spans="2:19" ht="18" customHeight="1">
      <c r="G190" s="11"/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D193" s="11"/>
      <c r="E193" s="11"/>
      <c r="F193" s="11"/>
      <c r="G193" s="11"/>
      <c r="S193" s="6"/>
    </row>
    <row r="194" spans="2:20" ht="18" customHeight="1" thickBot="1">
      <c r="G194" s="11"/>
      <c r="S194" s="6"/>
    </row>
    <row r="195" spans="2:20" ht="18" customHeight="1">
      <c r="B195" s="87" t="s">
        <v>267</v>
      </c>
      <c r="C195" s="88"/>
      <c r="D195" s="88"/>
      <c r="E195" s="88"/>
      <c r="F195" s="88"/>
      <c r="G195" s="88"/>
      <c r="H195" s="88"/>
      <c r="I195" s="88"/>
      <c r="J195" s="89"/>
      <c r="S195" s="6"/>
    </row>
    <row r="196" spans="2:20" ht="18" customHeight="1">
      <c r="B196" s="42" t="s">
        <v>171</v>
      </c>
      <c r="C196" s="20"/>
      <c r="D196" s="20"/>
      <c r="E196" s="6"/>
      <c r="F196" s="96">
        <f>ROUND('DRIs DATA'!F46/'DRIs DATA'!C46*100,2)</f>
        <v>241</v>
      </c>
      <c r="G196" s="96"/>
      <c r="H196" s="20" t="s">
        <v>166</v>
      </c>
      <c r="I196" s="12"/>
      <c r="J196" s="41"/>
      <c r="S196" s="6"/>
    </row>
    <row r="197" spans="2:20" ht="18" customHeight="1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>
      <c r="B198" s="110" t="s">
        <v>186</v>
      </c>
      <c r="C198" s="111"/>
      <c r="D198" s="111"/>
      <c r="E198" s="111"/>
      <c r="F198" s="111"/>
      <c r="G198" s="111"/>
      <c r="H198" s="111"/>
      <c r="I198" s="111"/>
      <c r="J198" s="112"/>
      <c r="S198" s="6"/>
    </row>
    <row r="199" spans="2:20" ht="18" customHeight="1">
      <c r="B199" s="110"/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thickBot="1">
      <c r="B203" s="113"/>
      <c r="C203" s="114"/>
      <c r="D203" s="114"/>
      <c r="E203" s="114"/>
      <c r="F203" s="114"/>
      <c r="G203" s="114"/>
      <c r="H203" s="114"/>
      <c r="I203" s="114"/>
      <c r="J203" s="115"/>
      <c r="S203" s="6"/>
    </row>
    <row r="204" spans="2:20" ht="18" customHeight="1" thickBot="1">
      <c r="K204" s="10"/>
    </row>
    <row r="205" spans="2:20" ht="18" customHeight="1">
      <c r="B205" s="81" t="s">
        <v>195</v>
      </c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3"/>
    </row>
    <row r="206" spans="2:20" ht="18" customHeight="1" thickBot="1"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6"/>
    </row>
    <row r="207" spans="2:20" ht="18" customHeight="1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>
      <c r="B208" s="116" t="s">
        <v>188</v>
      </c>
      <c r="C208" s="116"/>
      <c r="D208" s="116"/>
      <c r="E208" s="116"/>
      <c r="F208" s="116"/>
      <c r="G208" s="116"/>
      <c r="H208" s="116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>
      <c r="B209" s="97" t="s">
        <v>190</v>
      </c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6"/>
    </row>
    <row r="210" spans="2:14" ht="18" customHeight="1">
      <c r="N210" s="6"/>
    </row>
    <row r="211" spans="2:14" ht="18" customHeight="1">
      <c r="C211" t="s">
        <v>274</v>
      </c>
      <c r="N211" s="6"/>
    </row>
    <row r="212" spans="2:14" ht="18" customHeight="1"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2020-11-26T01:16:22Z</dcterms:modified>
</cp:coreProperties>
</file>