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<sst xmlns="http://schemas.openxmlformats.org/spreadsheetml/2006/main" count="692" uniqueCount="283">
  <si>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</si>
  <si>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</si>
  <si>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</si>
  <si>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</si>
  <si>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</si>
  <si>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</si>
  <si>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</si>
  <si>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</si>
  <si>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</si>
  <si>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</si>
  <si>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</si>
  <si>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</si>
  <si>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</si>
  <si>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</si>
  <si>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</si>
  <si>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</si>
  <si>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</si>
  <si>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</si>
  <si>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</si>
  <si>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</si>
  <si>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</si>
  <si>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</si>
  <si>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</si>
  <si>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</si>
  <si>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</si>
  <si>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</si>
  <si>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</si>
  <si>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</si>
  <si>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</si>
  <si>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</si>
  <si>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</si>
  <si>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</si>
  <si>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</si>
  <si>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</si>
  <si>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</si>
  <si>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</si>
  <si>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</si>
  <si>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</si>
  <si>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</si>
  <si>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</si>
  <si>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</si>
  <si>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</si>
  <si>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</si>
  <si>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</si>
  <si>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</si>
  <si>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</si>
  <si>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</si>
  <si>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</si>
  <si>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</si>
  <si>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</si>
  <si>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</si>
  <si>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</si>
  <si>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</si>
  <si>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</si>
  <si>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</si>
  <si>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</si>
  <si>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</si>
  <si>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</si>
  <si>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</si>
  <si>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</si>
  <si>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</si>
  <si>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</si>
  <si>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</si>
  <si>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</si>
  <si>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</si>
  <si>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</si>
  <si>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</si>
  <si>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</si>
  <si>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</si>
  <si>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</si>
  <si>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</si>
  <si>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</si>
  <si>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</si>
  <si>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</si>
  <si>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</si>
  <si>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</si>
  <si>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</si>
  <si>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</si>
  <si>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</si>
  <si>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</si>
  <si>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</si>
  <si>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</si>
  <si>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</si>
  <si>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</si>
  <si>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</si>
  <si>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</si>
  <si>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</si>
  <si>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</si>
  <si>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</si>
  <si>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</si>
  <si>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</si>
  <si>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</si>
  <si>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</si>
  <si>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</si>
  <si>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</si>
  <si>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</si>
  <si>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</si>
  <si>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</si>
  <si>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</si>
  <si>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</si>
  <si>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</si>
  <si>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</si>
  <si>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</si>
  <si>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</si>
  <si>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</si>
  <si>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</si>
  <si>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</si>
  <si>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</si>
  <si>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</si>
  <si>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</si>
  <si>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</si>
  <si>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</si>
  <si>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</si>
  <si>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</si>
  <si>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</si>
  <si>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</si>
  <si>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</si>
  <si>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</si>
  <si>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</si>
  <si>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</si>
  <si>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</si>
  <si>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</si>
  <si>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</si>
  <si>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</si>
  <si>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</si>
  <si>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</si>
  <si>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</si>
  <si>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</si>
  <si>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</si>
  <si>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</si>
  <si>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</si>
  <si>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</si>
  <si>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</si>
  <si>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</si>
  <si>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</si>
  <si>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</si>
  <si>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</si>
  <si>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</si>
  <si>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</si>
  <si>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</si>
  <si>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</si>
  <si>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</si>
  <si>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</si>
  <si>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</si>
  <si>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</si>
  <si>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</si>
  <si>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</si>
  <si>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</si>
  <si>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</si>
  <si>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</si>
  <si>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</si>
  <si>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</si>
  <si>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</si>
  <si>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</si>
  <si>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</si>
  <si>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</si>
  <si>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</si>
  <si>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</si>
  <si>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</si>
  <si>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</si>
  <si>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</si>
  <si>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</si>
  <si>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</si>
  <si>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</si>
  <si>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</si>
  <si>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</si>
  <si>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</si>
  <si>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</si>
  <si>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</si>
  <si>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</si>
  <si>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</si>
  <si>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</si>
  <si>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</si>
  <si>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</si>
  <si>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</si>
  <si>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</si>
  <si>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</si>
  <si>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</si>
  <si>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</si>
  <si>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</si>
  <si>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</si>
  <si>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</si>
  <si>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</si>
  <si>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</si>
  <si>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</si>
  <si>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</si>
  <si>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</si>
  <si>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</si>
  <si>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</si>
  <si>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</si>
  <si>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</si>
  <si>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</si>
  <si>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</si>
  <si>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</si>
  <si>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</si>
  <si>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</si>
  <si>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</si>
  <si>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</si>
  <si>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</si>
  <si>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</si>
  <si>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</si>
  <si>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</si>
  <si>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</si>
  <si>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</si>
  <si>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</si>
  <si>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</si>
  <si>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</si>
  <si>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</si>
  <si>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</si>
  <si>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</si>
  <si>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</si>
  <si>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</si>
  <si>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</si>
  <si>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</si>
  <si>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</si>
  <si>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</si>
  <si>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</si>
  <si>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</si>
  <si>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</si>
  <si>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</si>
  <si>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</si>
  <si>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</si>
  <si>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</si>
  <si>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</si>
  <si>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</si>
  <si>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</si>
  <si>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</si>
  <si>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</si>
  <si>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</si>
  <si>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</si>
  <si>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</si>
  <si>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</si>
  <si>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</si>
  <si>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</si>
  <si>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</si>
  <si>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</si>
  <si>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</si>
  <si>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</si>
  <si>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</si>
  <si>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</si>
  <si>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</si>
  <si>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</si>
  <si>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</si>
  <si>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</si>
  <si>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</si>
  <si>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</si>
  <si>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</si>
  <si>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</si>
  <si>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</si>
  <si>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</si>
  <si>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</si>
  <si>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</si>
  <si>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</si>
  <si>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</si>
  <si>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</si>
  <si>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</si>
  <si>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</si>
  <si>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</si>
  <si>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</si>
  <si>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</si>
  <si>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</si>
  <si>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</si>
  <si>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</si>
  <si>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</si>
  <si>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</si>
  <si>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</si>
  <si>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</si>
  <si>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</si>
  <si>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</si>
  <si>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</si>
  <si>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</si>
  <si>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</si>
  <si>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</si>
  <si>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</si>
  <si>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</si>
  <si>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</si>
  <si>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</si>
  <si>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</si>
  <si>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남효진, ID : H2500030)</t>
  </si>
  <si>
    <t>출력시각</t>
  </si>
  <si>
    <t>2020년 11월 24일 16:54:17</t>
  </si>
  <si>
    <t>H2500030</t>
  </si>
  <si>
    <t>남효진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</si>
</sst>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0352"/>
        <c:axId val="501073488"/>
      </c:barChart>
      <c:catAx>
        <c:axId val="50107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3488"/>
        <c:crosses val="autoZero"/>
        <c:auto val="1"/>
        <c:lblAlgn val="ctr"/>
        <c:lblOffset val="100"/>
        <c:noMultiLvlLbl val="0"/>
      </c:catAx>
      <c:valAx>
        <c:axId val="50107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61712"/>
        <c:axId val="498360536"/>
      </c:barChart>
      <c:catAx>
        <c:axId val="49836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60536"/>
        <c:crosses val="autoZero"/>
        <c:auto val="1"/>
        <c:lblAlgn val="ctr"/>
        <c:lblOffset val="100"/>
        <c:noMultiLvlLbl val="0"/>
      </c:catAx>
      <c:valAx>
        <c:axId val="49836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6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62104"/>
        <c:axId val="498355440"/>
      </c:barChart>
      <c:catAx>
        <c:axId val="49836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55440"/>
        <c:crosses val="autoZero"/>
        <c:auto val="1"/>
        <c:lblAlgn val="ctr"/>
        <c:lblOffset val="100"/>
        <c:noMultiLvlLbl val="0"/>
      </c:catAx>
      <c:valAx>
        <c:axId val="49835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6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62888"/>
        <c:axId val="498357008"/>
      </c:barChart>
      <c:catAx>
        <c:axId val="49836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57008"/>
        <c:crosses val="autoZero"/>
        <c:auto val="1"/>
        <c:lblAlgn val="ctr"/>
        <c:lblOffset val="100"/>
        <c:noMultiLvlLbl val="0"/>
      </c:catAx>
      <c:valAx>
        <c:axId val="49835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6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58576"/>
        <c:axId val="498359360"/>
      </c:barChart>
      <c:catAx>
        <c:axId val="49835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59360"/>
        <c:crosses val="autoZero"/>
        <c:auto val="1"/>
        <c:lblAlgn val="ctr"/>
        <c:lblOffset val="100"/>
        <c:noMultiLvlLbl val="0"/>
      </c:catAx>
      <c:valAx>
        <c:axId val="4983593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5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56224"/>
        <c:axId val="498357400"/>
      </c:barChart>
      <c:catAx>
        <c:axId val="4983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57400"/>
        <c:crosses val="autoZero"/>
        <c:auto val="1"/>
        <c:lblAlgn val="ctr"/>
        <c:lblOffset val="100"/>
        <c:noMultiLvlLbl val="0"/>
      </c:catAx>
      <c:valAx>
        <c:axId val="49835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358968"/>
        <c:axId val="498360928"/>
      </c:barChart>
      <c:catAx>
        <c:axId val="49835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360928"/>
        <c:crosses val="autoZero"/>
        <c:auto val="1"/>
        <c:lblAlgn val="ctr"/>
        <c:lblOffset val="100"/>
        <c:noMultiLvlLbl val="0"/>
      </c:catAx>
      <c:valAx>
        <c:axId val="49836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35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04944"/>
        <c:axId val="501702200"/>
      </c:barChart>
      <c:catAx>
        <c:axId val="50170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2200"/>
        <c:crosses val="autoZero"/>
        <c:auto val="1"/>
        <c:lblAlgn val="ctr"/>
        <c:lblOffset val="100"/>
        <c:noMultiLvlLbl val="0"/>
      </c:catAx>
      <c:valAx>
        <c:axId val="501702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0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06120"/>
        <c:axId val="501708864"/>
      </c:barChart>
      <c:catAx>
        <c:axId val="50170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8864"/>
        <c:crosses val="autoZero"/>
        <c:auto val="1"/>
        <c:lblAlgn val="ctr"/>
        <c:lblOffset val="100"/>
        <c:noMultiLvlLbl val="0"/>
      </c:catAx>
      <c:valAx>
        <c:axId val="501708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0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09648"/>
        <c:axId val="501701024"/>
      </c:barChart>
      <c:catAx>
        <c:axId val="50170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01024"/>
        <c:crosses val="autoZero"/>
        <c:auto val="1"/>
        <c:lblAlgn val="ctr"/>
        <c:lblOffset val="100"/>
        <c:noMultiLvlLbl val="0"/>
      </c:catAx>
      <c:valAx>
        <c:axId val="50170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0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710824"/>
        <c:axId val="501699456"/>
      </c:barChart>
      <c:catAx>
        <c:axId val="50171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99456"/>
        <c:crosses val="autoZero"/>
        <c:auto val="1"/>
        <c:lblAlgn val="ctr"/>
        <c:lblOffset val="100"/>
        <c:noMultiLvlLbl val="0"/>
      </c:catAx>
      <c:valAx>
        <c:axId val="50169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71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64472"/>
        <c:axId val="501068392"/>
      </c:barChart>
      <c:catAx>
        <c:axId val="50106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68392"/>
        <c:crosses val="autoZero"/>
        <c:auto val="1"/>
        <c:lblAlgn val="ctr"/>
        <c:lblOffset val="100"/>
        <c:noMultiLvlLbl val="0"/>
      </c:catAx>
      <c:valAx>
        <c:axId val="50106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6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96552"/>
        <c:axId val="195992240"/>
      </c:barChart>
      <c:catAx>
        <c:axId val="19599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92240"/>
        <c:crosses val="autoZero"/>
        <c:auto val="1"/>
        <c:lblAlgn val="ctr"/>
        <c:lblOffset val="100"/>
        <c:noMultiLvlLbl val="0"/>
      </c:catAx>
      <c:valAx>
        <c:axId val="19599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9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98512"/>
        <c:axId val="195997728"/>
      </c:barChart>
      <c:catAx>
        <c:axId val="19599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97728"/>
        <c:crosses val="autoZero"/>
        <c:auto val="1"/>
        <c:lblAlgn val="ctr"/>
        <c:lblOffset val="100"/>
        <c:noMultiLvlLbl val="0"/>
      </c:catAx>
      <c:valAx>
        <c:axId val="19599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9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12.4</c:v>
                </c:pt>
                <c:pt idx="1">
                  <c:v>8.6999999999999993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998904"/>
        <c:axId val="195995768"/>
      </c:barChart>
      <c:catAx>
        <c:axId val="19599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95768"/>
        <c:crosses val="autoZero"/>
        <c:auto val="1"/>
        <c:lblAlgn val="ctr"/>
        <c:lblOffset val="100"/>
        <c:noMultiLvlLbl val="0"/>
      </c:catAx>
      <c:valAx>
        <c:axId val="19599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9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9.9157869999999999</c:v>
                </c:pt>
                <c:pt idx="1">
                  <c:v>17.790886</c:v>
                </c:pt>
                <c:pt idx="2">
                  <c:v>13.226599999999999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997336"/>
        <c:axId val="501711216"/>
      </c:barChart>
      <c:catAx>
        <c:axId val="19599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711216"/>
        <c:crosses val="autoZero"/>
        <c:auto val="1"/>
        <c:lblAlgn val="ctr"/>
        <c:lblOffset val="100"/>
        <c:noMultiLvlLbl val="0"/>
      </c:catAx>
      <c:valAx>
        <c:axId val="501711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99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0776"/>
        <c:axId val="494078032"/>
      </c:barChart>
      <c:catAx>
        <c:axId val="4940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8032"/>
        <c:crosses val="autoZero"/>
        <c:auto val="1"/>
        <c:lblAlgn val="ctr"/>
        <c:lblOffset val="100"/>
        <c:noMultiLvlLbl val="0"/>
      </c:catAx>
      <c:valAx>
        <c:axId val="49407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65.400000000000006</c:v>
                </c:pt>
                <c:pt idx="1">
                  <c:v>15.8</c:v>
                </c:pt>
                <c:pt idx="2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4082736"/>
        <c:axId val="494078424"/>
      </c:barChart>
      <c:catAx>
        <c:axId val="49408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8424"/>
        <c:crosses val="autoZero"/>
        <c:auto val="1"/>
        <c:lblAlgn val="ctr"/>
        <c:lblOffset val="100"/>
        <c:noMultiLvlLbl val="0"/>
      </c:catAx>
      <c:valAx>
        <c:axId val="4940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1125.0999999999999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1560"/>
        <c:axId val="494083520"/>
      </c:barChart>
      <c:catAx>
        <c:axId val="49408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83520"/>
        <c:crosses val="autoZero"/>
        <c:auto val="1"/>
        <c:lblAlgn val="ctr"/>
        <c:lblOffset val="100"/>
        <c:noMultiLvlLbl val="0"/>
      </c:catAx>
      <c:valAx>
        <c:axId val="49408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4696"/>
        <c:axId val="494085088"/>
      </c:barChart>
      <c:catAx>
        <c:axId val="49408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85088"/>
        <c:crosses val="autoZero"/>
        <c:auto val="1"/>
        <c:lblAlgn val="ctr"/>
        <c:lblOffset val="100"/>
        <c:noMultiLvlLbl val="0"/>
      </c:catAx>
      <c:valAx>
        <c:axId val="49408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317.89999999999998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3912"/>
        <c:axId val="494079600"/>
      </c:barChart>
      <c:catAx>
        <c:axId val="4940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79600"/>
        <c:crosses val="autoZero"/>
        <c:auto val="1"/>
        <c:lblAlgn val="ctr"/>
        <c:lblOffset val="100"/>
        <c:noMultiLvlLbl val="0"/>
      </c:catAx>
      <c:valAx>
        <c:axId val="49407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5448"/>
        <c:axId val="501074272"/>
      </c:barChart>
      <c:catAx>
        <c:axId val="50107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4272"/>
        <c:crosses val="autoZero"/>
        <c:auto val="1"/>
        <c:lblAlgn val="ctr"/>
        <c:lblOffset val="100"/>
        <c:noMultiLvlLbl val="0"/>
      </c:catAx>
      <c:valAx>
        <c:axId val="50107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5351.2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1952"/>
        <c:axId val="494082344"/>
      </c:barChart>
      <c:catAx>
        <c:axId val="49408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082344"/>
        <c:crosses val="autoZero"/>
        <c:auto val="1"/>
        <c:lblAlgn val="ctr"/>
        <c:lblOffset val="100"/>
        <c:noMultiLvlLbl val="0"/>
      </c:catAx>
      <c:valAx>
        <c:axId val="49408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9.6999999999999993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084304"/>
        <c:axId val="406453872"/>
      </c:barChart>
      <c:catAx>
        <c:axId val="4940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453872"/>
        <c:crosses val="autoZero"/>
        <c:auto val="1"/>
        <c:lblAlgn val="ctr"/>
        <c:lblOffset val="100"/>
        <c:noMultiLvlLbl val="0"/>
      </c:catAx>
      <c:valAx>
        <c:axId val="40645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08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452304"/>
        <c:axId val="406446816"/>
      </c:barChart>
      <c:catAx>
        <c:axId val="40645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446816"/>
        <c:crosses val="autoZero"/>
        <c:auto val="1"/>
        <c:lblAlgn val="ctr"/>
        <c:lblOffset val="100"/>
        <c:noMultiLvlLbl val="0"/>
      </c:catAx>
      <c:valAx>
        <c:axId val="40644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45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6624"/>
        <c:axId val="501066040"/>
      </c:barChart>
      <c:catAx>
        <c:axId val="50107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66040"/>
        <c:crosses val="autoZero"/>
        <c:auto val="1"/>
        <c:lblAlgn val="ctr"/>
        <c:lblOffset val="100"/>
        <c:noMultiLvlLbl val="0"/>
      </c:catAx>
      <c:valAx>
        <c:axId val="501066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1136"/>
        <c:axId val="501071920"/>
      </c:barChart>
      <c:catAx>
        <c:axId val="50107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1920"/>
        <c:crosses val="autoZero"/>
        <c:auto val="1"/>
        <c:lblAlgn val="ctr"/>
        <c:lblOffset val="100"/>
        <c:noMultiLvlLbl val="0"/>
      </c:catAx>
      <c:valAx>
        <c:axId val="50107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2312"/>
        <c:axId val="501078192"/>
      </c:barChart>
      <c:catAx>
        <c:axId val="50107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8192"/>
        <c:crosses val="autoZero"/>
        <c:auto val="1"/>
        <c:lblAlgn val="ctr"/>
        <c:lblOffset val="100"/>
        <c:noMultiLvlLbl val="0"/>
      </c:catAx>
      <c:valAx>
        <c:axId val="50107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7016"/>
        <c:axId val="501080152"/>
      </c:barChart>
      <c:catAx>
        <c:axId val="50107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80152"/>
        <c:crosses val="autoZero"/>
        <c:auto val="1"/>
        <c:lblAlgn val="ctr"/>
        <c:lblOffset val="100"/>
        <c:noMultiLvlLbl val="0"/>
      </c:catAx>
      <c:valAx>
        <c:axId val="50108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67608"/>
        <c:axId val="501079760"/>
      </c:barChart>
      <c:catAx>
        <c:axId val="50106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9760"/>
        <c:crosses val="autoZero"/>
        <c:auto val="1"/>
        <c:lblAlgn val="ctr"/>
        <c:lblOffset val="100"/>
        <c:noMultiLvlLbl val="0"/>
      </c:catAx>
      <c:valAx>
        <c:axId val="50107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6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077408"/>
        <c:axId val="501077800"/>
      </c:barChart>
      <c:catAx>
        <c:axId val="50107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77800"/>
        <c:crosses val="autoZero"/>
        <c:auto val="1"/>
        <c:lblAlgn val="ctr"/>
        <c:lblOffset val="100"/>
        <c:noMultiLvlLbl val="0"/>
      </c:catAx>
      <c:valAx>
        <c:axId val="50107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07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남효진, ID : H2500030)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16:54:17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1125.0999999999999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65.400000000000006</v>
      </c>
      <c r="G8" s="59">
        <f>'DRIs DATA 입력'!G8</f>
        <v>15.8</v>
      </c>
      <c r="H8" s="59">
        <f>'DRIs DATA 입력'!H8</f>
        <v>18.8</v>
      </c>
      <c r="I8" s="46"/>
      <c r="J8" s="59" t="s">
        <v>216</v>
      </c>
      <c r="K8" s="59">
        <f>'DRIs DATA 입력'!K8</f>
        <v>12.4</v>
      </c>
      <c r="L8" s="59">
        <f>'DRIs DATA 입력'!L8</f>
        <v>8.6999999999999993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467.5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220.1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2.2000000000000002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437.8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317.89999999999998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665.1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5351.2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2234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68.7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78.400000000000006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9.6999999999999993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8.8000000000000007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399.7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93.1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1125.0999999999999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44.3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21.8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65.400000000000006</v>
      </c>
      <c r="G8" s="68">
        <v>15.8</v>
      </c>
      <c r="H8" s="68">
        <v>18.8</v>
      </c>
      <c r="J8" s="68" t="s">
        <v>216</v>
      </c>
      <c r="K8" s="68">
        <v>12.4</v>
      </c>
      <c r="L8" s="68">
        <v>8.6999999999999993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467.5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14.9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3.3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220.1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169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1.1000000000000001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0.9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11.7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2.2000000000000002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437.8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3.8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1.5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1.3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317.89999999999998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665.1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5351.2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2234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68.7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78.400000000000006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9.6999999999999993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8.8000000000000007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399.7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2.1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93.1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47.5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275</v>
      </c>
      <c r="D2" s="61">
        <v>63</v>
      </c>
      <c r="E2" s="61">
        <v>1125.0519999999999</v>
      </c>
      <c r="F2" s="61">
        <v>154.41164000000001</v>
      </c>
      <c r="G2" s="61">
        <v>37.382984</v>
      </c>
      <c r="H2" s="61">
        <v>22.908783</v>
      </c>
      <c r="I2" s="61">
        <v>14.474202999999999</v>
      </c>
      <c r="J2" s="61">
        <v>44.327582999999997</v>
      </c>
      <c r="K2" s="61">
        <v>18.944492</v>
      </c>
      <c r="L2" s="61">
        <v>25.383091</v>
      </c>
      <c r="M2" s="61">
        <v>21.828287</v>
      </c>
      <c r="N2" s="61">
        <v>2.0330461999999998</v>
      </c>
      <c r="O2" s="61">
        <v>14.527376</v>
      </c>
      <c r="P2" s="61">
        <v>655.92819999999995</v>
      </c>
      <c r="Q2" s="61">
        <v>20.867951999999999</v>
      </c>
      <c r="R2" s="61">
        <v>467.46283</v>
      </c>
      <c r="S2" s="61">
        <v>72.505930000000006</v>
      </c>
      <c r="T2" s="61">
        <v>4739.4830000000002</v>
      </c>
      <c r="U2" s="61">
        <v>3.3158896000000002</v>
      </c>
      <c r="V2" s="61">
        <v>14.944013</v>
      </c>
      <c r="W2" s="61">
        <v>220.14547999999999</v>
      </c>
      <c r="X2" s="61">
        <v>168.97794999999999</v>
      </c>
      <c r="Y2" s="61">
        <v>1.1099372000000001</v>
      </c>
      <c r="Z2" s="61">
        <v>0.92914087000000001</v>
      </c>
      <c r="AA2" s="61">
        <v>11.680538</v>
      </c>
      <c r="AB2" s="61">
        <v>2.1550753</v>
      </c>
      <c r="AC2" s="61">
        <v>437.76794000000001</v>
      </c>
      <c r="AD2" s="61">
        <v>3.8466778000000001</v>
      </c>
      <c r="AE2" s="61">
        <v>1.5159495999999999</v>
      </c>
      <c r="AF2" s="61">
        <v>1.3328583000000001</v>
      </c>
      <c r="AG2" s="61">
        <v>317.92104999999998</v>
      </c>
      <c r="AH2" s="61">
        <v>223.82740000000001</v>
      </c>
      <c r="AI2" s="61">
        <v>94.09366</v>
      </c>
      <c r="AJ2" s="61">
        <v>665.12699999999995</v>
      </c>
      <c r="AK2" s="61">
        <v>5351.2049999999999</v>
      </c>
      <c r="AL2" s="61">
        <v>68.741190000000003</v>
      </c>
      <c r="AM2" s="61">
        <v>2234.0037000000002</v>
      </c>
      <c r="AN2" s="61">
        <v>78.426550000000006</v>
      </c>
      <c r="AO2" s="61">
        <v>9.6565399999999997</v>
      </c>
      <c r="AP2" s="61">
        <v>6.9395899999999999</v>
      </c>
      <c r="AQ2" s="61">
        <v>2.7169504</v>
      </c>
      <c r="AR2" s="61">
        <v>8.7621870000000008</v>
      </c>
      <c r="AS2" s="61">
        <v>399.70468</v>
      </c>
      <c r="AT2" s="61">
        <v>1.8411877E-2</v>
      </c>
      <c r="AU2" s="61">
        <v>2.1129327</v>
      </c>
      <c r="AV2" s="61">
        <v>93.122429999999994</v>
      </c>
      <c r="AW2" s="61">
        <v>47.523330000000001</v>
      </c>
      <c r="AX2" s="61">
        <v>0.28450180000000003</v>
      </c>
      <c r="AY2" s="61">
        <v>0.59416170000000001</v>
      </c>
      <c r="AZ2" s="61">
        <v>210.19897</v>
      </c>
      <c r="BA2" s="61">
        <v>40.944600000000001</v>
      </c>
      <c r="BB2" s="61">
        <v>9.9157869999999999</v>
      </c>
      <c r="BC2" s="61">
        <v>17.790886</v>
      </c>
      <c r="BD2" s="61">
        <v>13.226599999999999</v>
      </c>
      <c r="BE2" s="61">
        <v>0.75327860000000002</v>
      </c>
      <c r="BF2" s="61">
        <v>2.6302360999999999</v>
      </c>
      <c r="BG2" s="61">
        <v>0</v>
      </c>
      <c r="BH2" s="61">
        <v>0</v>
      </c>
      <c r="BI2" s="61">
        <v>0</v>
      </c>
      <c r="BJ2" s="61">
        <v>9.5037690000000005E-3</v>
      </c>
      <c r="BK2" s="61">
        <v>0</v>
      </c>
      <c r="BL2" s="61">
        <v>0.26409074999999999</v>
      </c>
      <c r="BM2" s="61">
        <v>4.0938964000000002</v>
      </c>
      <c r="BN2" s="61">
        <v>1.3688182</v>
      </c>
      <c r="BO2" s="61">
        <v>56.437570000000001</v>
      </c>
      <c r="BP2" s="61">
        <v>12.212536</v>
      </c>
      <c r="BQ2" s="61">
        <v>18.635273000000002</v>
      </c>
      <c r="BR2" s="61">
        <v>66.256500000000003</v>
      </c>
      <c r="BS2" s="61">
        <v>10.206486999999999</v>
      </c>
      <c r="BT2" s="61">
        <v>13.107129</v>
      </c>
      <c r="BU2" s="61">
        <v>1.0123283999999999</v>
      </c>
      <c r="BV2" s="61">
        <v>7.0459380000000002E-2</v>
      </c>
      <c r="BW2" s="61">
        <v>0.91179549999999998</v>
      </c>
      <c r="BX2" s="61">
        <v>1.2005072999999999</v>
      </c>
      <c r="BY2" s="61">
        <v>6.19713E-2</v>
      </c>
      <c r="BZ2" s="61">
        <v>1.4938199999999999E-4</v>
      </c>
      <c r="CA2" s="61">
        <v>0.53712349999999998</v>
      </c>
      <c r="CB2" s="61">
        <v>4.8570299999999997E-2</v>
      </c>
      <c r="CC2" s="61">
        <v>8.8090639999999998E-2</v>
      </c>
      <c r="CD2" s="61">
        <v>1.0806249999999999</v>
      </c>
      <c r="CE2" s="61">
        <v>7.6052910000000001E-2</v>
      </c>
      <c r="CF2" s="61">
        <v>0.33848232</v>
      </c>
      <c r="CG2" s="61">
        <v>0</v>
      </c>
      <c r="CH2" s="61">
        <v>1.9156018E-2</v>
      </c>
      <c r="CI2" s="61">
        <v>0</v>
      </c>
      <c r="CJ2" s="61">
        <v>2.2989557</v>
      </c>
      <c r="CK2" s="61">
        <v>5.4984659999999996E-3</v>
      </c>
      <c r="CL2" s="61">
        <v>7.6222215000000002</v>
      </c>
      <c r="CM2" s="61">
        <v>3.5814520000000001</v>
      </c>
      <c r="CN2" s="61">
        <v>1376.4857</v>
      </c>
      <c r="CO2" s="61">
        <v>2479.9659999999999</v>
      </c>
      <c r="CP2" s="61">
        <v>1740.9880000000001</v>
      </c>
      <c r="CQ2" s="61">
        <v>594.50603999999998</v>
      </c>
      <c r="CR2" s="61">
        <v>297.84958</v>
      </c>
      <c r="CS2" s="61">
        <v>212.65887000000001</v>
      </c>
      <c r="CT2" s="61">
        <v>1388.3706999999999</v>
      </c>
      <c r="CU2" s="61">
        <v>850.34595000000002</v>
      </c>
      <c r="CV2" s="61">
        <v>607.35299999999995</v>
      </c>
      <c r="CW2" s="61">
        <v>1077.9772</v>
      </c>
      <c r="CX2" s="61">
        <v>240.54182</v>
      </c>
      <c r="CY2" s="61">
        <v>1740.0032000000001</v>
      </c>
      <c r="CZ2" s="61">
        <v>976.51134999999999</v>
      </c>
      <c r="DA2" s="61">
        <v>2129.0075999999999</v>
      </c>
      <c r="DB2" s="61">
        <v>2052.8389999999999</v>
      </c>
      <c r="DC2" s="61">
        <v>3046.1174000000001</v>
      </c>
      <c r="DD2" s="61">
        <v>4705.3140000000003</v>
      </c>
      <c r="DE2" s="61">
        <v>1163.8943999999999</v>
      </c>
      <c r="DF2" s="61">
        <v>1926.4552000000001</v>
      </c>
      <c r="DG2" s="61">
        <v>1148.2176999999999</v>
      </c>
      <c r="DH2" s="61">
        <v>50.740726000000002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40.944600000000001</v>
      </c>
      <c r="B6">
        <f>BB2</f>
        <v>9.9157869999999999</v>
      </c>
      <c r="C6">
        <f>BC2</f>
        <v>17.790886</v>
      </c>
      <c r="D6">
        <f>BD2</f>
        <v>13.226599999999999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4" sqref="J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20796</v>
      </c>
      <c r="C2" s="56">
        <f ca="1">YEAR(TODAY())-YEAR(B2)+IF(TODAY()&gt;=DATE(YEAR(TODAY()),MONTH(B2),DAY(B2)),0,-1)</f>
        <v>63</v>
      </c>
      <c r="E2" s="52">
        <v>176</v>
      </c>
      <c r="F2" s="53" t="s">
        <v>39</v>
      </c>
      <c r="G2" s="52">
        <v>72</v>
      </c>
      <c r="H2" s="51" t="s">
        <v>41</v>
      </c>
      <c r="I2" s="77">
        <f>ROUND(G3/E3^2,1)</f>
        <v>23.2</v>
      </c>
    </row>
    <row r="3" spans="1:9" x14ac:dyDescent="0.3">
      <c r="E3" s="51">
        <f>E2/100</f>
        <v>1.76</v>
      </c>
      <c r="F3" s="51" t="s">
        <v>40</v>
      </c>
      <c r="G3" s="51">
        <f>G2</f>
        <v>72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남효진, ID : H2500030)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16:54:17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E50" sqref="E5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44110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63</v>
      </c>
      <c r="G12" s="99"/>
      <c r="H12" s="99"/>
      <c r="I12" s="99"/>
      <c r="K12" s="128">
        <f>'개인정보 및 신체계측 입력'!E2</f>
        <v>176</v>
      </c>
      <c r="L12" s="129"/>
      <c r="M12" s="122">
        <f>'개인정보 및 신체계측 입력'!G2</f>
        <v>72</v>
      </c>
      <c r="N12" s="123"/>
      <c r="O12" s="118" t="s">
        <v>271</v>
      </c>
      <c r="P12" s="112"/>
      <c r="Q12" s="95">
        <f>'개인정보 및 신체계측 입력'!I2</f>
        <v>23.2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남효진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65.400000000000006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15.8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18.8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34" t="s">
        <v>191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6"/>
    </row>
    <row r="53" spans="1:20" ht="18" customHeight="1" thickBot="1" x14ac:dyDescent="0.35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84" t="s">
        <v>164</v>
      </c>
      <c r="D68" s="84"/>
      <c r="E68" s="84"/>
      <c r="F68" s="84"/>
      <c r="G68" s="84"/>
      <c r="H68" s="85" t="s">
        <v>170</v>
      </c>
      <c r="I68" s="85"/>
      <c r="J68" s="85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6">
        <f>ROUND('그룹 전체 사용자의 일일 입력'!D6/MAX('그룹 전체 사용자의 일일 입력'!$B$6,'그룹 전체 사용자의 일일 입력'!$C$6,'그룹 전체 사용자의 일일 입력'!$D$6),1)</f>
        <v>0.7</v>
      </c>
      <c r="P68" s="86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7" t="s">
        <v>165</v>
      </c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84" t="s">
        <v>51</v>
      </c>
      <c r="D71" s="84"/>
      <c r="E71" s="84"/>
      <c r="F71" s="84"/>
      <c r="G71" s="84"/>
      <c r="H71" s="38"/>
      <c r="I71" s="85" t="s">
        <v>52</v>
      </c>
      <c r="J71" s="85"/>
      <c r="K71" s="36">
        <f>ROUND('DRIs DATA'!L8,1)</f>
        <v>8.6999999999999993</v>
      </c>
      <c r="L71" s="36" t="s">
        <v>53</v>
      </c>
      <c r="M71" s="36">
        <f>ROUND('DRIs DATA'!K8,1)</f>
        <v>12.4</v>
      </c>
      <c r="N71" s="88" t="s">
        <v>54</v>
      </c>
      <c r="O71" s="88"/>
      <c r="P71" s="88"/>
      <c r="Q71" s="88"/>
      <c r="R71" s="39"/>
      <c r="S71" s="35"/>
      <c r="T71" s="6"/>
    </row>
    <row r="72" spans="2:21" ht="18" customHeight="1" x14ac:dyDescent="0.3">
      <c r="B72" s="6"/>
      <c r="C72" s="110" t="s">
        <v>181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6"/>
      <c r="U72" s="13"/>
    </row>
    <row r="73" spans="2:21" ht="18" customHeight="1" thickBot="1" x14ac:dyDescent="0.35">
      <c r="B73" s="6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34" t="s">
        <v>192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6"/>
    </row>
    <row r="77" spans="2:21" ht="18" customHeight="1" thickBot="1" x14ac:dyDescent="0.35">
      <c r="B77" s="137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101" t="s">
        <v>168</v>
      </c>
      <c r="C79" s="101"/>
      <c r="D79" s="101"/>
      <c r="E79" s="101"/>
      <c r="F79" s="21"/>
      <c r="G79" s="21"/>
      <c r="H79" s="21"/>
      <c r="L79" s="101" t="s">
        <v>172</v>
      </c>
      <c r="M79" s="101"/>
      <c r="N79" s="101"/>
      <c r="O79" s="101"/>
      <c r="P79" s="101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02" t="s">
        <v>268</v>
      </c>
      <c r="C92" s="103"/>
      <c r="D92" s="103"/>
      <c r="E92" s="103"/>
      <c r="F92" s="103"/>
      <c r="G92" s="103"/>
      <c r="H92" s="103"/>
      <c r="I92" s="103"/>
      <c r="J92" s="104"/>
      <c r="L92" s="102" t="s">
        <v>175</v>
      </c>
      <c r="M92" s="103"/>
      <c r="N92" s="103"/>
      <c r="O92" s="103"/>
      <c r="P92" s="103"/>
      <c r="Q92" s="103"/>
      <c r="R92" s="103"/>
      <c r="S92" s="103"/>
      <c r="T92" s="104"/>
    </row>
    <row r="93" spans="1:21" ht="18" customHeight="1" x14ac:dyDescent="0.3">
      <c r="B93" s="163" t="s">
        <v>171</v>
      </c>
      <c r="C93" s="161"/>
      <c r="D93" s="161"/>
      <c r="E93" s="161"/>
      <c r="F93" s="159">
        <f>ROUND('DRIs DATA'!F16/'DRIs DATA'!C16*100,2)</f>
        <v>62.33</v>
      </c>
      <c r="G93" s="159"/>
      <c r="H93" s="161" t="s">
        <v>167</v>
      </c>
      <c r="I93" s="161"/>
      <c r="J93" s="162"/>
      <c r="L93" s="163" t="s">
        <v>171</v>
      </c>
      <c r="M93" s="161"/>
      <c r="N93" s="161"/>
      <c r="O93" s="161"/>
      <c r="P93" s="161"/>
      <c r="Q93" s="23">
        <f>ROUND('DRIs DATA'!M16/'DRIs DATA'!K16*100,2)</f>
        <v>124.17</v>
      </c>
      <c r="R93" s="161" t="s">
        <v>167</v>
      </c>
      <c r="S93" s="161"/>
      <c r="T93" s="162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7" t="s">
        <v>180</v>
      </c>
      <c r="C95" s="148"/>
      <c r="D95" s="148"/>
      <c r="E95" s="148"/>
      <c r="F95" s="148"/>
      <c r="G95" s="148"/>
      <c r="H95" s="148"/>
      <c r="I95" s="148"/>
      <c r="J95" s="149"/>
      <c r="L95" s="153" t="s">
        <v>173</v>
      </c>
      <c r="M95" s="154"/>
      <c r="N95" s="154"/>
      <c r="O95" s="154"/>
      <c r="P95" s="154"/>
      <c r="Q95" s="154"/>
      <c r="R95" s="154"/>
      <c r="S95" s="154"/>
      <c r="T95" s="155"/>
    </row>
    <row r="96" spans="1:21" ht="18" customHeight="1" x14ac:dyDescent="0.3">
      <c r="B96" s="147"/>
      <c r="C96" s="148"/>
      <c r="D96" s="148"/>
      <c r="E96" s="148"/>
      <c r="F96" s="148"/>
      <c r="G96" s="148"/>
      <c r="H96" s="148"/>
      <c r="I96" s="148"/>
      <c r="J96" s="149"/>
      <c r="L96" s="153"/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  <c r="U99" s="17"/>
    </row>
    <row r="100" spans="2:21" ht="18" customHeight="1" thickBot="1" x14ac:dyDescent="0.35">
      <c r="B100" s="150"/>
      <c r="C100" s="151"/>
      <c r="D100" s="151"/>
      <c r="E100" s="151"/>
      <c r="F100" s="151"/>
      <c r="G100" s="151"/>
      <c r="H100" s="151"/>
      <c r="I100" s="151"/>
      <c r="J100" s="152"/>
      <c r="L100" s="156"/>
      <c r="M100" s="157"/>
      <c r="N100" s="157"/>
      <c r="O100" s="157"/>
      <c r="P100" s="157"/>
      <c r="Q100" s="157"/>
      <c r="R100" s="157"/>
      <c r="S100" s="157"/>
      <c r="T100" s="158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34" t="s">
        <v>193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6"/>
    </row>
    <row r="104" spans="2:21" ht="18" customHeight="1" thickBot="1" x14ac:dyDescent="0.35">
      <c r="B104" s="137"/>
      <c r="C104" s="138"/>
      <c r="D104" s="138"/>
      <c r="E104" s="138"/>
      <c r="F104" s="138"/>
      <c r="G104" s="138"/>
      <c r="H104" s="138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101" t="s">
        <v>169</v>
      </c>
      <c r="C106" s="101"/>
      <c r="D106" s="101"/>
      <c r="E106" s="101"/>
      <c r="F106" s="6"/>
      <c r="G106" s="6"/>
      <c r="H106" s="6"/>
      <c r="I106" s="6"/>
      <c r="L106" s="101" t="s">
        <v>270</v>
      </c>
      <c r="M106" s="101"/>
      <c r="N106" s="101"/>
      <c r="O106" s="101"/>
      <c r="P106" s="101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5" t="s">
        <v>264</v>
      </c>
      <c r="C119" s="116"/>
      <c r="D119" s="116"/>
      <c r="E119" s="116"/>
      <c r="F119" s="116"/>
      <c r="G119" s="116"/>
      <c r="H119" s="116"/>
      <c r="I119" s="116"/>
      <c r="J119" s="117"/>
      <c r="L119" s="115" t="s">
        <v>265</v>
      </c>
      <c r="M119" s="116"/>
      <c r="N119" s="116"/>
      <c r="O119" s="116"/>
      <c r="P119" s="116"/>
      <c r="Q119" s="116"/>
      <c r="R119" s="116"/>
      <c r="S119" s="116"/>
      <c r="T119" s="117"/>
    </row>
    <row r="120" spans="2:20" ht="18" customHeight="1" x14ac:dyDescent="0.3">
      <c r="B120" s="43" t="s">
        <v>171</v>
      </c>
      <c r="C120" s="16"/>
      <c r="D120" s="16"/>
      <c r="E120" s="15"/>
      <c r="F120" s="159">
        <f>ROUND('DRIs DATA'!F26/'DRIs DATA'!C26*100,2)</f>
        <v>169</v>
      </c>
      <c r="G120" s="159"/>
      <c r="H120" s="161" t="s">
        <v>166</v>
      </c>
      <c r="I120" s="161"/>
      <c r="J120" s="162"/>
      <c r="L120" s="42" t="s">
        <v>171</v>
      </c>
      <c r="M120" s="20"/>
      <c r="N120" s="20"/>
      <c r="O120" s="23"/>
      <c r="P120" s="6"/>
      <c r="Q120" s="58">
        <f>ROUND('DRIs DATA'!AH26/'DRIs DATA'!AE26*100,2)</f>
        <v>146.66999999999999</v>
      </c>
      <c r="R120" s="161" t="s">
        <v>166</v>
      </c>
      <c r="S120" s="161"/>
      <c r="T120" s="162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40" t="s">
        <v>174</v>
      </c>
      <c r="C122" s="141"/>
      <c r="D122" s="141"/>
      <c r="E122" s="141"/>
      <c r="F122" s="141"/>
      <c r="G122" s="141"/>
      <c r="H122" s="141"/>
      <c r="I122" s="141"/>
      <c r="J122" s="142"/>
      <c r="L122" s="140" t="s">
        <v>269</v>
      </c>
      <c r="M122" s="141"/>
      <c r="N122" s="141"/>
      <c r="O122" s="141"/>
      <c r="P122" s="141"/>
      <c r="Q122" s="141"/>
      <c r="R122" s="141"/>
      <c r="S122" s="141"/>
      <c r="T122" s="142"/>
    </row>
    <row r="123" spans="2:20" ht="18" customHeight="1" x14ac:dyDescent="0.3">
      <c r="B123" s="140"/>
      <c r="C123" s="141"/>
      <c r="D123" s="141"/>
      <c r="E123" s="141"/>
      <c r="F123" s="141"/>
      <c r="G123" s="141"/>
      <c r="H123" s="141"/>
      <c r="I123" s="141"/>
      <c r="J123" s="142"/>
      <c r="L123" s="140"/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7.25" thickBot="1" x14ac:dyDescent="0.35">
      <c r="B127" s="143"/>
      <c r="C127" s="144"/>
      <c r="D127" s="144"/>
      <c r="E127" s="144"/>
      <c r="F127" s="144"/>
      <c r="G127" s="144"/>
      <c r="H127" s="144"/>
      <c r="I127" s="144"/>
      <c r="J127" s="145"/>
      <c r="L127" s="143"/>
      <c r="M127" s="144"/>
      <c r="N127" s="144"/>
      <c r="O127" s="144"/>
      <c r="P127" s="144"/>
      <c r="Q127" s="144"/>
      <c r="R127" s="144"/>
      <c r="S127" s="144"/>
      <c r="T127" s="145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34" t="s">
        <v>262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6"/>
      <c r="N129" s="57"/>
      <c r="O129" s="134" t="s">
        <v>263</v>
      </c>
      <c r="P129" s="135"/>
      <c r="Q129" s="135"/>
      <c r="R129" s="135"/>
      <c r="S129" s="135"/>
      <c r="T129" s="136"/>
    </row>
    <row r="130" spans="2:21" ht="18" customHeight="1" thickBot="1" x14ac:dyDescent="0.35">
      <c r="B130" s="137"/>
      <c r="C130" s="138"/>
      <c r="D130" s="138"/>
      <c r="E130" s="138"/>
      <c r="F130" s="138"/>
      <c r="G130" s="138"/>
      <c r="H130" s="138"/>
      <c r="I130" s="138"/>
      <c r="J130" s="138"/>
      <c r="K130" s="138"/>
      <c r="L130" s="138"/>
      <c r="M130" s="139"/>
      <c r="N130" s="57"/>
      <c r="O130" s="137"/>
      <c r="P130" s="138"/>
      <c r="Q130" s="138"/>
      <c r="R130" s="138"/>
      <c r="S130" s="138"/>
      <c r="T130" s="13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34" t="s">
        <v>194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6"/>
    </row>
    <row r="155" spans="2:21" ht="18" customHeight="1" thickBot="1" x14ac:dyDescent="0.35">
      <c r="B155" s="137"/>
      <c r="C155" s="138"/>
      <c r="D155" s="138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101" t="s">
        <v>177</v>
      </c>
      <c r="C157" s="101"/>
      <c r="D157" s="101"/>
      <c r="E157" s="6"/>
      <c r="F157" s="6"/>
      <c r="G157" s="6"/>
      <c r="H157" s="6"/>
      <c r="I157" s="6"/>
      <c r="L157" s="101" t="s">
        <v>178</v>
      </c>
      <c r="M157" s="101"/>
      <c r="N157" s="101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5" t="s">
        <v>266</v>
      </c>
      <c r="C170" s="116"/>
      <c r="D170" s="116"/>
      <c r="E170" s="116"/>
      <c r="F170" s="116"/>
      <c r="G170" s="116"/>
      <c r="H170" s="116"/>
      <c r="I170" s="116"/>
      <c r="J170" s="117"/>
      <c r="L170" s="115" t="s">
        <v>176</v>
      </c>
      <c r="M170" s="116"/>
      <c r="N170" s="116"/>
      <c r="O170" s="116"/>
      <c r="P170" s="116"/>
      <c r="Q170" s="116"/>
      <c r="R170" s="116"/>
      <c r="S170" s="117"/>
    </row>
    <row r="171" spans="2:19" ht="18" customHeight="1" x14ac:dyDescent="0.3">
      <c r="B171" s="42" t="s">
        <v>171</v>
      </c>
      <c r="C171" s="20"/>
      <c r="D171" s="20"/>
      <c r="E171" s="6"/>
      <c r="F171" s="159">
        <f>ROUND('DRIs DATA'!F36/'DRIs DATA'!C36*100,2)</f>
        <v>39.74</v>
      </c>
      <c r="G171" s="15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356.75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40" t="s">
        <v>185</v>
      </c>
      <c r="C173" s="141"/>
      <c r="D173" s="141"/>
      <c r="E173" s="141"/>
      <c r="F173" s="141"/>
      <c r="G173" s="141"/>
      <c r="H173" s="141"/>
      <c r="I173" s="141"/>
      <c r="J173" s="142"/>
      <c r="L173" s="140" t="s">
        <v>187</v>
      </c>
      <c r="M173" s="141"/>
      <c r="N173" s="141"/>
      <c r="O173" s="141"/>
      <c r="P173" s="141"/>
      <c r="Q173" s="141"/>
      <c r="R173" s="141"/>
      <c r="S173" s="142"/>
    </row>
    <row r="174" spans="2:19" ht="18" customHeight="1" x14ac:dyDescent="0.3">
      <c r="B174" s="140"/>
      <c r="C174" s="141"/>
      <c r="D174" s="141"/>
      <c r="E174" s="141"/>
      <c r="F174" s="141"/>
      <c r="G174" s="141"/>
      <c r="H174" s="141"/>
      <c r="I174" s="141"/>
      <c r="J174" s="142"/>
      <c r="L174" s="140"/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thickBot="1" x14ac:dyDescent="0.35">
      <c r="B179" s="143"/>
      <c r="C179" s="144"/>
      <c r="D179" s="144"/>
      <c r="E179" s="144"/>
      <c r="F179" s="144"/>
      <c r="G179" s="144"/>
      <c r="H179" s="144"/>
      <c r="I179" s="144"/>
      <c r="J179" s="145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thickBot="1" x14ac:dyDescent="0.35">
      <c r="L181" s="143"/>
      <c r="M181" s="144"/>
      <c r="N181" s="144"/>
      <c r="O181" s="144"/>
      <c r="P181" s="144"/>
      <c r="Q181" s="144"/>
      <c r="R181" s="144"/>
      <c r="S181" s="145"/>
    </row>
    <row r="182" spans="2:19" ht="18" customHeight="1" x14ac:dyDescent="0.3">
      <c r="B182" s="101" t="s">
        <v>179</v>
      </c>
      <c r="C182" s="101"/>
      <c r="D182" s="101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5" t="s">
        <v>267</v>
      </c>
      <c r="C195" s="116"/>
      <c r="D195" s="116"/>
      <c r="E195" s="116"/>
      <c r="F195" s="116"/>
      <c r="G195" s="116"/>
      <c r="H195" s="116"/>
      <c r="I195" s="116"/>
      <c r="J195" s="117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9">
        <f>ROUND('DRIs DATA'!F46/'DRIs DATA'!C46*100,2)</f>
        <v>97</v>
      </c>
      <c r="G196" s="15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40" t="s">
        <v>186</v>
      </c>
      <c r="C198" s="141"/>
      <c r="D198" s="141"/>
      <c r="E198" s="141"/>
      <c r="F198" s="141"/>
      <c r="G198" s="141"/>
      <c r="H198" s="141"/>
      <c r="I198" s="141"/>
      <c r="J198" s="142"/>
      <c r="S198" s="6"/>
    </row>
    <row r="199" spans="2:20" ht="18" customHeight="1" x14ac:dyDescent="0.3">
      <c r="B199" s="140"/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thickBot="1" x14ac:dyDescent="0.35">
      <c r="B203" s="143"/>
      <c r="C203" s="144"/>
      <c r="D203" s="144"/>
      <c r="E203" s="144"/>
      <c r="F203" s="144"/>
      <c r="G203" s="144"/>
      <c r="H203" s="144"/>
      <c r="I203" s="144"/>
      <c r="J203" s="145"/>
      <c r="S203" s="6"/>
    </row>
    <row r="204" spans="2:20" ht="18" customHeight="1" thickBot="1" x14ac:dyDescent="0.35">
      <c r="K204" s="10"/>
    </row>
    <row r="205" spans="2:20" ht="18" customHeight="1" x14ac:dyDescent="0.3">
      <c r="B205" s="134" t="s">
        <v>195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6"/>
    </row>
    <row r="206" spans="2:20" ht="18" customHeight="1" thickBot="1" x14ac:dyDescent="0.35">
      <c r="B206" s="137"/>
      <c r="C206" s="138"/>
      <c r="D206" s="138"/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60" t="s">
        <v>188</v>
      </c>
      <c r="C208" s="160"/>
      <c r="D208" s="160"/>
      <c r="E208" s="160"/>
      <c r="F208" s="160"/>
      <c r="G208" s="160"/>
      <c r="H208" s="16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6" t="s">
        <v>190</v>
      </c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2020-11-26T00:58:07Z</dcterms:modified>
</cp:coreProperties>
</file>