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25_전이신장암_Kidney\결과지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<sst xmlns="http://schemas.openxmlformats.org/spreadsheetml/2006/main" count="692" uniqueCount="350">
  <si>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</si>
  <si>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</si>
  <si>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</si>
  <si>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</si>
  <si>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</si>
  <si>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</si>
  <si>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</si>
  <si>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</si>
  <si>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</si>
  <si>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</si>
  <si>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</si>
  <si>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</si>
  <si>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</si>
  <si>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</si>
  <si>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</si>
  <si>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</si>
  <si>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</si>
  <si>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</si>
  <si>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</si>
  <si>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</si>
  <si>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</si>
  <si>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</si>
  <si>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</si>
  <si>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</si>
  <si>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</si>
  <si>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</si>
  <si>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</si>
  <si>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</si>
  <si>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</si>
  <si>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</si>
  <si>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</si>
  <si>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</si>
  <si>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</si>
  <si>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</si>
  <si>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</si>
  <si>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</si>
  <si>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</si>
  <si>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</si>
  <si>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</si>
  <si>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</si>
  <si>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</si>
  <si>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</si>
  <si>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</si>
  <si>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</si>
  <si>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</si>
  <si>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</si>
  <si>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</si>
  <si>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</si>
  <si>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</si>
  <si>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</si>
  <si>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</si>
  <si>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</si>
  <si>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</si>
  <si>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</si>
  <si>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</si>
  <si>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</si>
  <si>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</si>
  <si>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</si>
  <si>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</si>
  <si>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</si>
  <si>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</si>
  <si>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</si>
  <si>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</si>
  <si>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</si>
  <si>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</si>
  <si>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</si>
  <si>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</si>
  <si>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</si>
  <si>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</si>
  <si>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</si>
  <si>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</si>
  <si>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</si>
  <si>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</si>
  <si>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</si>
  <si>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</si>
  <si>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</si>
  <si>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</si>
  <si>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</si>
  <si>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</si>
  <si>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</si>
  <si>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</si>
  <si>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</si>
  <si>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</si>
  <si>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</si>
  <si>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</si>
  <si>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</si>
  <si>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</si>
  <si>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</si>
  <si>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</si>
  <si>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</si>
  <si>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</si>
  <si>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</si>
  <si>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</si>
  <si>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</si>
  <si>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</si>
  <si>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</si>
  <si>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</si>
  <si>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</si>
  <si>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</si>
  <si>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</si>
  <si>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</si>
  <si>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</si>
  <si>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</si>
  <si>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</si>
  <si>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</si>
  <si>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</si>
  <si>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</si>
  <si>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</si>
  <si>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</si>
  <si>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</si>
  <si>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</si>
  <si>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</si>
  <si>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</si>
  <si>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</si>
  <si>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</si>
  <si>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</si>
  <si>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</si>
  <si>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</si>
  <si>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</si>
  <si>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</si>
  <si>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</si>
  <si>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</si>
  <si>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</si>
  <si>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</si>
  <si>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</si>
  <si>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</si>
  <si>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</si>
  <si>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</si>
  <si>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</si>
  <si>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</si>
  <si>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</si>
  <si>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</si>
  <si>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</si>
  <si>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</si>
  <si>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</si>
  <si>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</si>
  <si>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</si>
  <si>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</si>
  <si>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</si>
  <si>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</si>
  <si>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</si>
  <si>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</si>
  <si>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</si>
  <si>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</si>
  <si>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</si>
  <si>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</si>
  <si>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</si>
  <si>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</si>
  <si>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</si>
  <si>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</si>
  <si>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</si>
  <si>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</si>
  <si>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</si>
  <si>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</si>
  <si>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</si>
  <si>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</si>
  <si>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</si>
  <si>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</si>
  <si>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</si>
  <si>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</si>
  <si>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</si>
  <si>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</si>
  <si>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</si>
  <si>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</si>
  <si>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</si>
  <si>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</si>
  <si>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</si>
  <si>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</si>
  <si>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</si>
  <si>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</si>
  <si>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</si>
  <si>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</si>
  <si>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</si>
  <si>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</si>
  <si>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</si>
  <si>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</si>
  <si>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</si>
  <si>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</si>
  <si>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</si>
  <si>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</si>
  <si>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</si>
  <si>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</si>
  <si>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</si>
  <si>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</si>
  <si>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</si>
  <si>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</si>
  <si>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</si>
  <si>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</si>
  <si>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</si>
  <si>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</si>
  <si>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</si>
  <si>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</si>
  <si>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</si>
  <si>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</si>
  <si>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</si>
  <si>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</si>
  <si>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</si>
  <si>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</si>
  <si>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</si>
  <si>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</si>
  <si>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</si>
  <si>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</si>
  <si>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</si>
  <si>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</si>
  <si>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</si>
  <si>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</si>
  <si>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</si>
  <si>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</si>
  <si>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</si>
  <si>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</si>
  <si>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</si>
  <si>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</si>
  <si>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</si>
  <si>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</si>
  <si>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</si>
  <si>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</si>
  <si>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</si>
  <si>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</si>
  <si>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</si>
  <si>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</si>
  <si>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</si>
  <si>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</si>
  <si>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</si>
  <si>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</si>
  <si>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</si>
  <si>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</si>
  <si>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</si>
  <si>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</si>
  <si>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</si>
  <si>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</si>
  <si>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</si>
  <si>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</si>
  <si>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</si>
  <si>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</si>
  <si>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</si>
  <si>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</si>
  <si>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</si>
  <si>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</si>
  <si>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</si>
  <si>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</si>
  <si>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</si>
  <si>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</si>
  <si>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</si>
  <si>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</si>
  <si>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</si>
  <si>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</si>
  <si>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</si>
  <si>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</si>
  <si>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</si>
  <si>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</si>
  <si>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</si>
  <si>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</si>
  <si>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</si>
  <si>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</si>
  <si>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</si>
  <si>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</si>
  <si>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</si>
  <si>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</si>
  <si>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</si>
  <si>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</si>
  <si>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</si>
  <si>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</si>
  <si>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</si>
  <si>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</si>
  <si>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</si>
  <si>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</si>
  <si>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</si>
  <si>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</si>
  <si>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</si>
  <si>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</si>
  <si>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</si>
  <si>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</si>
  <si>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</si>
  <si>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</si>
  <si>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</si>
  <si>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</si>
  <si>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M</t>
  </si>
  <si>
    <t>H2500036</t>
  </si>
  <si>
    <t>황기열</t>
  </si>
  <si>
    <t>정보</t>
    <phoneticPr fontId="1" type="noConversion"/>
  </si>
  <si>
    <t>(설문지 : FFQ 95문항 설문지, 사용자 : 황기열, ID : H2500036)</t>
  </si>
  <si>
    <t>출력시각</t>
    <phoneticPr fontId="1" type="noConversion"/>
  </si>
  <si>
    <t>2020년 12월 17일 14:13:47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</si>
  <si>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</si>
  <si>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</si>
  <si>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</si>
  <si>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</si>
  <si>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</si>
  <si>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</si>
  <si>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</si>
  <si>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</si>
  <si>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</si>
  <si>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</si>
  <si>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</si>
  <si>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</si>
  <si>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</si>
  <si>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</si>
  <si>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</si>
  <si>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</si>
  <si>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</si>
  <si>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</si>
  <si>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에너지(kcal)</t>
    <phoneticPr fontId="1" type="noConversion"/>
  </si>
  <si>
    <t>적정비율(최소)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</si>
  <si>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</si>
  <si>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</si>
  <si>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</si>
  <si>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</si>
  <si>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</si>
  <si>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</si>
  <si>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</si>
  <si>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</si>
  <si>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</si>
  <si>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</si>
  <si>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권장섭취량</t>
    <phoneticPr fontId="1" type="noConversion"/>
  </si>
  <si>
    <t>상한섭취량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</si>
  <si>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</si>
  <si>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</si>
  <si>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</si>
  <si>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</si>
  <si>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</si>
  <si>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</si>
  <si>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</si>
  <si>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</si>
  <si>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</si>
  <si>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</si>
  <si>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</si>
  <si>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충분섭취량</t>
    <phoneticPr fontId="1" type="noConversion"/>
  </si>
  <si>
    <t>평균필요량</t>
    <phoneticPr fontId="1" type="noConversion"/>
  </si>
  <si>
    <t>평균필요량</t>
    <phoneticPr fontId="1" type="noConversion"/>
  </si>
  <si>
    <t>섭취량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</si>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</sst>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 applyAlignment="1"/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41.171967000000002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973392"/>
        <c:axId val="525969864"/>
      </c:barChart>
      <c:catAx>
        <c:axId val="525973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969864"/>
        <c:crosses val="autoZero"/>
        <c:auto val="1"/>
        <c:lblAlgn val="ctr"/>
        <c:lblOffset val="100"/>
        <c:noMultiLvlLbl val="0"/>
      </c:catAx>
      <c:valAx>
        <c:axId val="525969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973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1.7766961999999999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962808"/>
        <c:axId val="525975744"/>
      </c:barChart>
      <c:catAx>
        <c:axId val="525962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975744"/>
        <c:crosses val="autoZero"/>
        <c:auto val="1"/>
        <c:lblAlgn val="ctr"/>
        <c:lblOffset val="100"/>
        <c:noMultiLvlLbl val="0"/>
      </c:catAx>
      <c:valAx>
        <c:axId val="525975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962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0.89243066000000004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223352"/>
        <c:axId val="526225704"/>
      </c:barChart>
      <c:catAx>
        <c:axId val="526223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225704"/>
        <c:crosses val="autoZero"/>
        <c:auto val="1"/>
        <c:lblAlgn val="ctr"/>
        <c:lblOffset val="100"/>
        <c:noMultiLvlLbl val="0"/>
      </c:catAx>
      <c:valAx>
        <c:axId val="526225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223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878.51244999999994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222176"/>
        <c:axId val="526230408"/>
      </c:barChart>
      <c:catAx>
        <c:axId val="526222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230408"/>
        <c:crosses val="autoZero"/>
        <c:auto val="1"/>
        <c:lblAlgn val="ctr"/>
        <c:lblOffset val="100"/>
        <c:noMultiLvlLbl val="0"/>
      </c:catAx>
      <c:valAx>
        <c:axId val="526230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222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2358.422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229624"/>
        <c:axId val="526231976"/>
      </c:barChart>
      <c:catAx>
        <c:axId val="526229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231976"/>
        <c:crosses val="autoZero"/>
        <c:auto val="1"/>
        <c:lblAlgn val="ctr"/>
        <c:lblOffset val="100"/>
        <c:noMultiLvlLbl val="0"/>
      </c:catAx>
      <c:valAx>
        <c:axId val="52623197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229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36.002800000000001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232368"/>
        <c:axId val="526226880"/>
      </c:barChart>
      <c:catAx>
        <c:axId val="526232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226880"/>
        <c:crosses val="autoZero"/>
        <c:auto val="1"/>
        <c:lblAlgn val="ctr"/>
        <c:lblOffset val="100"/>
        <c:noMultiLvlLbl val="0"/>
      </c:catAx>
      <c:valAx>
        <c:axId val="526226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23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138.70412999999999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233544"/>
        <c:axId val="526227272"/>
      </c:barChart>
      <c:catAx>
        <c:axId val="526233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227272"/>
        <c:crosses val="autoZero"/>
        <c:auto val="1"/>
        <c:lblAlgn val="ctr"/>
        <c:lblOffset val="100"/>
        <c:noMultiLvlLbl val="0"/>
      </c:catAx>
      <c:valAx>
        <c:axId val="526227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233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8.4794689999999999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233152"/>
        <c:axId val="526223744"/>
      </c:barChart>
      <c:catAx>
        <c:axId val="526233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223744"/>
        <c:crosses val="autoZero"/>
        <c:auto val="1"/>
        <c:lblAlgn val="ctr"/>
        <c:lblOffset val="100"/>
        <c:noMultiLvlLbl val="0"/>
      </c:catAx>
      <c:valAx>
        <c:axId val="5262237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233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709.25819999999999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224528"/>
        <c:axId val="526224920"/>
      </c:barChart>
      <c:catAx>
        <c:axId val="526224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224920"/>
        <c:crosses val="autoZero"/>
        <c:auto val="1"/>
        <c:lblAlgn val="ctr"/>
        <c:lblOffset val="100"/>
        <c:noMultiLvlLbl val="0"/>
      </c:catAx>
      <c:valAx>
        <c:axId val="52622492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224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2.5065748E-3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228056"/>
        <c:axId val="429521968"/>
      </c:barChart>
      <c:catAx>
        <c:axId val="526228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9521968"/>
        <c:crosses val="autoZero"/>
        <c:auto val="1"/>
        <c:lblAlgn val="ctr"/>
        <c:lblOffset val="100"/>
        <c:noMultiLvlLbl val="0"/>
      </c:catAx>
      <c:valAx>
        <c:axId val="429521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228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4.2261753000000004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9523144"/>
        <c:axId val="429519224"/>
      </c:barChart>
      <c:catAx>
        <c:axId val="429523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9519224"/>
        <c:crosses val="autoZero"/>
        <c:auto val="1"/>
        <c:lblAlgn val="ctr"/>
        <c:lblOffset val="100"/>
        <c:noMultiLvlLbl val="0"/>
      </c:catAx>
      <c:valAx>
        <c:axId val="429519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9523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21.770695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967120"/>
        <c:axId val="525967904"/>
      </c:barChart>
      <c:catAx>
        <c:axId val="525967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967904"/>
        <c:crosses val="autoZero"/>
        <c:auto val="1"/>
        <c:lblAlgn val="ctr"/>
        <c:lblOffset val="100"/>
        <c:noMultiLvlLbl val="0"/>
      </c:catAx>
      <c:valAx>
        <c:axId val="5259679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967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8.7687559999999998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9521576"/>
        <c:axId val="429516872"/>
      </c:barChart>
      <c:catAx>
        <c:axId val="429521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9516872"/>
        <c:crosses val="autoZero"/>
        <c:auto val="1"/>
        <c:lblAlgn val="ctr"/>
        <c:lblOffset val="100"/>
        <c:noMultiLvlLbl val="0"/>
      </c:catAx>
      <c:valAx>
        <c:axId val="429516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9521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54.220108000000003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9515696"/>
        <c:axId val="429516480"/>
      </c:barChart>
      <c:catAx>
        <c:axId val="429515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9516480"/>
        <c:crosses val="autoZero"/>
        <c:auto val="1"/>
        <c:lblAlgn val="ctr"/>
        <c:lblOffset val="100"/>
        <c:noMultiLvlLbl val="0"/>
      </c:catAx>
      <c:valAx>
        <c:axId val="429516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9515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1.9159999999999999</c:v>
                </c:pt>
                <c:pt idx="1">
                  <c:v>4.5250000000000004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29517656"/>
        <c:axId val="429518048"/>
      </c:barChart>
      <c:catAx>
        <c:axId val="429517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9518048"/>
        <c:crosses val="autoZero"/>
        <c:auto val="1"/>
        <c:lblAlgn val="ctr"/>
        <c:lblOffset val="100"/>
        <c:noMultiLvlLbl val="0"/>
      </c:catAx>
      <c:valAx>
        <c:axId val="429518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9517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3.0405278</c:v>
                </c:pt>
                <c:pt idx="1">
                  <c:v>3.6872859999999998</c:v>
                </c:pt>
                <c:pt idx="2">
                  <c:v>7.6327480000000003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401.33751999999998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9518832"/>
        <c:axId val="429520792"/>
      </c:barChart>
      <c:catAx>
        <c:axId val="429518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9520792"/>
        <c:crosses val="autoZero"/>
        <c:auto val="1"/>
        <c:lblAlgn val="ctr"/>
        <c:lblOffset val="100"/>
        <c:noMultiLvlLbl val="0"/>
      </c:catAx>
      <c:valAx>
        <c:axId val="4295207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9518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9.7869620000000008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8333600"/>
        <c:axId val="238333992"/>
      </c:barChart>
      <c:catAx>
        <c:axId val="238333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8333992"/>
        <c:crosses val="autoZero"/>
        <c:auto val="1"/>
        <c:lblAlgn val="ctr"/>
        <c:lblOffset val="100"/>
        <c:noMultiLvlLbl val="0"/>
      </c:catAx>
      <c:valAx>
        <c:axId val="238333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833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84.585999999999999</c:v>
                </c:pt>
                <c:pt idx="1">
                  <c:v>4.1859999999999999</c:v>
                </c:pt>
                <c:pt idx="2">
                  <c:v>11.228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38328896"/>
        <c:axId val="238334384"/>
      </c:barChart>
      <c:catAx>
        <c:axId val="238328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8334384"/>
        <c:crosses val="autoZero"/>
        <c:auto val="1"/>
        <c:lblAlgn val="ctr"/>
        <c:lblOffset val="100"/>
        <c:noMultiLvlLbl val="0"/>
      </c:catAx>
      <c:valAx>
        <c:axId val="238334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8328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1559.7380000000001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8331640"/>
        <c:axId val="238328112"/>
      </c:barChart>
      <c:catAx>
        <c:axId val="238331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8328112"/>
        <c:crosses val="autoZero"/>
        <c:auto val="1"/>
        <c:lblAlgn val="ctr"/>
        <c:lblOffset val="100"/>
        <c:noMultiLvlLbl val="0"/>
      </c:catAx>
      <c:valAx>
        <c:axId val="238328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8331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108.366325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8327328"/>
        <c:axId val="238330856"/>
      </c:barChart>
      <c:catAx>
        <c:axId val="238327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8330856"/>
        <c:crosses val="autoZero"/>
        <c:auto val="1"/>
        <c:lblAlgn val="ctr"/>
        <c:lblOffset val="100"/>
        <c:noMultiLvlLbl val="0"/>
      </c:catAx>
      <c:valAx>
        <c:axId val="2383308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8327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271.15496999999999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8328504"/>
        <c:axId val="238329288"/>
      </c:barChart>
      <c:catAx>
        <c:axId val="238328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8329288"/>
        <c:crosses val="autoZero"/>
        <c:auto val="1"/>
        <c:lblAlgn val="ctr"/>
        <c:lblOffset val="100"/>
        <c:noMultiLvlLbl val="0"/>
      </c:catAx>
      <c:valAx>
        <c:axId val="238329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8328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0.61549807000000001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971432"/>
        <c:axId val="525972608"/>
      </c:barChart>
      <c:catAx>
        <c:axId val="525971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972608"/>
        <c:crosses val="autoZero"/>
        <c:auto val="1"/>
        <c:lblAlgn val="ctr"/>
        <c:lblOffset val="100"/>
        <c:noMultiLvlLbl val="0"/>
      </c:catAx>
      <c:valAx>
        <c:axId val="525972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971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2193.2809999999999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8332032"/>
        <c:axId val="238332424"/>
      </c:barChart>
      <c:catAx>
        <c:axId val="238332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8332424"/>
        <c:crosses val="autoZero"/>
        <c:auto val="1"/>
        <c:lblAlgn val="ctr"/>
        <c:lblOffset val="100"/>
        <c:noMultiLvlLbl val="0"/>
      </c:catAx>
      <c:valAx>
        <c:axId val="238332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833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10.350709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7973488"/>
        <c:axId val="237971136"/>
      </c:barChart>
      <c:catAx>
        <c:axId val="237973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7971136"/>
        <c:crosses val="autoZero"/>
        <c:auto val="1"/>
        <c:lblAlgn val="ctr"/>
        <c:lblOffset val="100"/>
        <c:noMultiLvlLbl val="0"/>
      </c:catAx>
      <c:valAx>
        <c:axId val="237971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7973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1.1307837999999999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7969568"/>
        <c:axId val="237973880"/>
      </c:barChart>
      <c:catAx>
        <c:axId val="237969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7973880"/>
        <c:crosses val="autoZero"/>
        <c:auto val="1"/>
        <c:lblAlgn val="ctr"/>
        <c:lblOffset val="100"/>
        <c:noMultiLvlLbl val="0"/>
      </c:catAx>
      <c:valAx>
        <c:axId val="237973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7969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371.05518000000001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971824"/>
        <c:axId val="525973000"/>
      </c:barChart>
      <c:catAx>
        <c:axId val="525971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973000"/>
        <c:crosses val="autoZero"/>
        <c:auto val="1"/>
        <c:lblAlgn val="ctr"/>
        <c:lblOffset val="100"/>
        <c:noMultiLvlLbl val="0"/>
      </c:catAx>
      <c:valAx>
        <c:axId val="525973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971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0.73503079999999998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974568"/>
        <c:axId val="525974960"/>
      </c:barChart>
      <c:catAx>
        <c:axId val="525974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974960"/>
        <c:crosses val="autoZero"/>
        <c:auto val="1"/>
        <c:lblAlgn val="ctr"/>
        <c:lblOffset val="100"/>
        <c:noMultiLvlLbl val="0"/>
      </c:catAx>
      <c:valAx>
        <c:axId val="5259749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974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10.46787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963200"/>
        <c:axId val="525963592"/>
      </c:barChart>
      <c:catAx>
        <c:axId val="525963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963592"/>
        <c:crosses val="autoZero"/>
        <c:auto val="1"/>
        <c:lblAlgn val="ctr"/>
        <c:lblOffset val="100"/>
        <c:noMultiLvlLbl val="0"/>
      </c:catAx>
      <c:valAx>
        <c:axId val="525963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963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1.1307837999999999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964376"/>
        <c:axId val="525964768"/>
      </c:barChart>
      <c:catAx>
        <c:axId val="525964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964768"/>
        <c:crosses val="autoZero"/>
        <c:auto val="1"/>
        <c:lblAlgn val="ctr"/>
        <c:lblOffset val="100"/>
        <c:noMultiLvlLbl val="0"/>
      </c:catAx>
      <c:valAx>
        <c:axId val="525964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964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479.98734000000002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977704"/>
        <c:axId val="525976920"/>
      </c:barChart>
      <c:catAx>
        <c:axId val="525977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976920"/>
        <c:crosses val="autoZero"/>
        <c:auto val="1"/>
        <c:lblAlgn val="ctr"/>
        <c:lblOffset val="100"/>
        <c:noMultiLvlLbl val="0"/>
      </c:catAx>
      <c:valAx>
        <c:axId val="525976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977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1.5596034999999999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977312"/>
        <c:axId val="525978096"/>
      </c:barChart>
      <c:catAx>
        <c:axId val="525977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978096"/>
        <c:crosses val="autoZero"/>
        <c:auto val="1"/>
        <c:lblAlgn val="ctr"/>
        <c:lblOffset val="100"/>
        <c:noMultiLvlLbl val="0"/>
      </c:catAx>
      <c:valAx>
        <c:axId val="525978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977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황기열, ID : H2500036)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17일 14:13:47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1559.7380000000001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41.171967000000002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21.770695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84.585999999999999</v>
      </c>
      <c r="G8" s="59">
        <f>'DRIs DATA 입력'!G8</f>
        <v>4.1859999999999999</v>
      </c>
      <c r="H8" s="59">
        <f>'DRIs DATA 입력'!H8</f>
        <v>11.228</v>
      </c>
      <c r="I8" s="46"/>
      <c r="J8" s="59" t="s">
        <v>216</v>
      </c>
      <c r="K8" s="59">
        <f>'DRIs DATA 입력'!K8</f>
        <v>1.9159999999999999</v>
      </c>
      <c r="L8" s="59">
        <f>'DRIs DATA 입력'!L8</f>
        <v>4.5250000000000004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401.33751999999998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9.7869620000000008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0.61549807000000001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371.05518000000001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108.366325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1.1611701000000001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0.73503079999999998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10.46787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1.1307837999999999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479.98734000000002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1.5596034999999999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1.7766961999999999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0.89243066000000004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271.15496999999999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878.51244999999994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2193.2809999999999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2358.422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36.002800000000001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138.70412999999999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10.350709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8.4794689999999999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709.25819999999999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2.5065748E-3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4.2261753000000004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8.7687559999999998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54.220108000000003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A33" sqref="A33:AO33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279</v>
      </c>
      <c r="B1" s="61" t="s">
        <v>280</v>
      </c>
      <c r="G1" s="62" t="s">
        <v>281</v>
      </c>
      <c r="H1" s="61" t="s">
        <v>282</v>
      </c>
    </row>
    <row r="3" spans="1:27" x14ac:dyDescent="0.3">
      <c r="A3" s="71" t="s">
        <v>283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284</v>
      </c>
      <c r="B4" s="69"/>
      <c r="C4" s="69"/>
      <c r="E4" s="66" t="s">
        <v>285</v>
      </c>
      <c r="F4" s="67"/>
      <c r="G4" s="67"/>
      <c r="H4" s="68"/>
      <c r="J4" s="66" t="s">
        <v>286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287</v>
      </c>
      <c r="V4" s="69"/>
      <c r="W4" s="69"/>
      <c r="X4" s="69"/>
      <c r="Y4" s="69"/>
      <c r="Z4" s="69"/>
    </row>
    <row r="5" spans="1:27" x14ac:dyDescent="0.3">
      <c r="A5" s="65"/>
      <c r="B5" s="65" t="s">
        <v>288</v>
      </c>
      <c r="C5" s="65" t="s">
        <v>289</v>
      </c>
      <c r="E5" s="65"/>
      <c r="F5" s="65" t="s">
        <v>50</v>
      </c>
      <c r="G5" s="65" t="s">
        <v>290</v>
      </c>
      <c r="H5" s="65" t="s">
        <v>46</v>
      </c>
      <c r="J5" s="65"/>
      <c r="K5" s="65" t="s">
        <v>291</v>
      </c>
      <c r="L5" s="65" t="s">
        <v>292</v>
      </c>
      <c r="N5" s="65"/>
      <c r="O5" s="65" t="s">
        <v>293</v>
      </c>
      <c r="P5" s="65" t="s">
        <v>294</v>
      </c>
      <c r="Q5" s="65" t="s">
        <v>295</v>
      </c>
      <c r="R5" s="65" t="s">
        <v>296</v>
      </c>
      <c r="S5" s="65" t="s">
        <v>297</v>
      </c>
      <c r="U5" s="65"/>
      <c r="V5" s="65" t="s">
        <v>293</v>
      </c>
      <c r="W5" s="65" t="s">
        <v>298</v>
      </c>
      <c r="X5" s="65" t="s">
        <v>299</v>
      </c>
      <c r="Y5" s="65" t="s">
        <v>300</v>
      </c>
      <c r="Z5" s="65" t="s">
        <v>289</v>
      </c>
    </row>
    <row r="6" spans="1:27" x14ac:dyDescent="0.3">
      <c r="A6" s="65" t="s">
        <v>301</v>
      </c>
      <c r="B6" s="65">
        <v>2200</v>
      </c>
      <c r="C6" s="65">
        <v>1559.7380000000001</v>
      </c>
      <c r="E6" s="65" t="s">
        <v>303</v>
      </c>
      <c r="F6" s="65">
        <v>55</v>
      </c>
      <c r="G6" s="65">
        <v>15</v>
      </c>
      <c r="H6" s="65">
        <v>7</v>
      </c>
      <c r="J6" s="65" t="s">
        <v>302</v>
      </c>
      <c r="K6" s="65">
        <v>0.1</v>
      </c>
      <c r="L6" s="65">
        <v>4</v>
      </c>
      <c r="N6" s="65" t="s">
        <v>304</v>
      </c>
      <c r="O6" s="65">
        <v>50</v>
      </c>
      <c r="P6" s="65">
        <v>60</v>
      </c>
      <c r="Q6" s="65">
        <v>0</v>
      </c>
      <c r="R6" s="65">
        <v>0</v>
      </c>
      <c r="S6" s="65">
        <v>41.171967000000002</v>
      </c>
      <c r="U6" s="65" t="s">
        <v>305</v>
      </c>
      <c r="V6" s="65">
        <v>0</v>
      </c>
      <c r="W6" s="65">
        <v>0</v>
      </c>
      <c r="X6" s="65">
        <v>25</v>
      </c>
      <c r="Y6" s="65">
        <v>0</v>
      </c>
      <c r="Z6" s="65">
        <v>21.770695</v>
      </c>
    </row>
    <row r="7" spans="1:27" x14ac:dyDescent="0.3">
      <c r="E7" s="65" t="s">
        <v>306</v>
      </c>
      <c r="F7" s="65">
        <v>65</v>
      </c>
      <c r="G7" s="65">
        <v>30</v>
      </c>
      <c r="H7" s="65">
        <v>20</v>
      </c>
      <c r="J7" s="65" t="s">
        <v>306</v>
      </c>
      <c r="K7" s="65">
        <v>1</v>
      </c>
      <c r="L7" s="65">
        <v>10</v>
      </c>
    </row>
    <row r="8" spans="1:27" x14ac:dyDescent="0.3">
      <c r="E8" s="65" t="s">
        <v>307</v>
      </c>
      <c r="F8" s="65">
        <v>84.585999999999999</v>
      </c>
      <c r="G8" s="65">
        <v>4.1859999999999999</v>
      </c>
      <c r="H8" s="65">
        <v>11.228</v>
      </c>
      <c r="J8" s="65" t="s">
        <v>307</v>
      </c>
      <c r="K8" s="65">
        <v>1.9159999999999999</v>
      </c>
      <c r="L8" s="65">
        <v>4.5250000000000004</v>
      </c>
    </row>
    <row r="13" spans="1:27" x14ac:dyDescent="0.3">
      <c r="A13" s="70" t="s">
        <v>308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309</v>
      </c>
      <c r="B14" s="69"/>
      <c r="C14" s="69"/>
      <c r="D14" s="69"/>
      <c r="E14" s="69"/>
      <c r="F14" s="69"/>
      <c r="H14" s="69" t="s">
        <v>310</v>
      </c>
      <c r="I14" s="69"/>
      <c r="J14" s="69"/>
      <c r="K14" s="69"/>
      <c r="L14" s="69"/>
      <c r="M14" s="69"/>
      <c r="O14" s="69" t="s">
        <v>311</v>
      </c>
      <c r="P14" s="69"/>
      <c r="Q14" s="69"/>
      <c r="R14" s="69"/>
      <c r="S14" s="69"/>
      <c r="T14" s="69"/>
      <c r="V14" s="69" t="s">
        <v>312</v>
      </c>
      <c r="W14" s="69"/>
      <c r="X14" s="69"/>
      <c r="Y14" s="69"/>
      <c r="Z14" s="69"/>
      <c r="AA14" s="69"/>
    </row>
    <row r="15" spans="1:27" x14ac:dyDescent="0.3">
      <c r="A15" s="65"/>
      <c r="B15" s="65" t="s">
        <v>293</v>
      </c>
      <c r="C15" s="65" t="s">
        <v>294</v>
      </c>
      <c r="D15" s="65" t="s">
        <v>295</v>
      </c>
      <c r="E15" s="65" t="s">
        <v>296</v>
      </c>
      <c r="F15" s="65" t="s">
        <v>289</v>
      </c>
      <c r="H15" s="65"/>
      <c r="I15" s="65" t="s">
        <v>293</v>
      </c>
      <c r="J15" s="65" t="s">
        <v>313</v>
      </c>
      <c r="K15" s="65" t="s">
        <v>295</v>
      </c>
      <c r="L15" s="65" t="s">
        <v>314</v>
      </c>
      <c r="M15" s="65" t="s">
        <v>289</v>
      </c>
      <c r="O15" s="65"/>
      <c r="P15" s="65" t="s">
        <v>293</v>
      </c>
      <c r="Q15" s="65" t="s">
        <v>298</v>
      </c>
      <c r="R15" s="65" t="s">
        <v>295</v>
      </c>
      <c r="S15" s="65" t="s">
        <v>296</v>
      </c>
      <c r="T15" s="65" t="s">
        <v>289</v>
      </c>
      <c r="V15" s="65"/>
      <c r="W15" s="65" t="s">
        <v>293</v>
      </c>
      <c r="X15" s="65" t="s">
        <v>298</v>
      </c>
      <c r="Y15" s="65" t="s">
        <v>295</v>
      </c>
      <c r="Z15" s="65" t="s">
        <v>296</v>
      </c>
      <c r="AA15" s="65" t="s">
        <v>289</v>
      </c>
    </row>
    <row r="16" spans="1:27" x14ac:dyDescent="0.3">
      <c r="A16" s="65" t="s">
        <v>315</v>
      </c>
      <c r="B16" s="65">
        <v>530</v>
      </c>
      <c r="C16" s="65">
        <v>750</v>
      </c>
      <c r="D16" s="65">
        <v>0</v>
      </c>
      <c r="E16" s="65">
        <v>3000</v>
      </c>
      <c r="F16" s="65">
        <v>401.33751999999998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9.7869620000000008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0.61549807000000001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371.05518000000001</v>
      </c>
    </row>
    <row r="23" spans="1:62" x14ac:dyDescent="0.3">
      <c r="A23" s="70" t="s">
        <v>316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317</v>
      </c>
      <c r="B24" s="69"/>
      <c r="C24" s="69"/>
      <c r="D24" s="69"/>
      <c r="E24" s="69"/>
      <c r="F24" s="69"/>
      <c r="H24" s="69" t="s">
        <v>318</v>
      </c>
      <c r="I24" s="69"/>
      <c r="J24" s="69"/>
      <c r="K24" s="69"/>
      <c r="L24" s="69"/>
      <c r="M24" s="69"/>
      <c r="O24" s="69" t="s">
        <v>319</v>
      </c>
      <c r="P24" s="69"/>
      <c r="Q24" s="69"/>
      <c r="R24" s="69"/>
      <c r="S24" s="69"/>
      <c r="T24" s="69"/>
      <c r="V24" s="69" t="s">
        <v>320</v>
      </c>
      <c r="W24" s="69"/>
      <c r="X24" s="69"/>
      <c r="Y24" s="69"/>
      <c r="Z24" s="69"/>
      <c r="AA24" s="69"/>
      <c r="AC24" s="69" t="s">
        <v>321</v>
      </c>
      <c r="AD24" s="69"/>
      <c r="AE24" s="69"/>
      <c r="AF24" s="69"/>
      <c r="AG24" s="69"/>
      <c r="AH24" s="69"/>
      <c r="AJ24" s="69" t="s">
        <v>322</v>
      </c>
      <c r="AK24" s="69"/>
      <c r="AL24" s="69"/>
      <c r="AM24" s="69"/>
      <c r="AN24" s="69"/>
      <c r="AO24" s="69"/>
      <c r="AQ24" s="69" t="s">
        <v>323</v>
      </c>
      <c r="AR24" s="69"/>
      <c r="AS24" s="69"/>
      <c r="AT24" s="69"/>
      <c r="AU24" s="69"/>
      <c r="AV24" s="69"/>
      <c r="AX24" s="69" t="s">
        <v>324</v>
      </c>
      <c r="AY24" s="69"/>
      <c r="AZ24" s="69"/>
      <c r="BA24" s="69"/>
      <c r="BB24" s="69"/>
      <c r="BC24" s="69"/>
      <c r="BE24" s="69" t="s">
        <v>325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293</v>
      </c>
      <c r="C25" s="65" t="s">
        <v>298</v>
      </c>
      <c r="D25" s="65" t="s">
        <v>299</v>
      </c>
      <c r="E25" s="65" t="s">
        <v>314</v>
      </c>
      <c r="F25" s="65" t="s">
        <v>289</v>
      </c>
      <c r="H25" s="65"/>
      <c r="I25" s="65" t="s">
        <v>293</v>
      </c>
      <c r="J25" s="65" t="s">
        <v>298</v>
      </c>
      <c r="K25" s="65" t="s">
        <v>326</v>
      </c>
      <c r="L25" s="65" t="s">
        <v>296</v>
      </c>
      <c r="M25" s="65" t="s">
        <v>289</v>
      </c>
      <c r="O25" s="65"/>
      <c r="P25" s="65" t="s">
        <v>327</v>
      </c>
      <c r="Q25" s="65" t="s">
        <v>294</v>
      </c>
      <c r="R25" s="65" t="s">
        <v>295</v>
      </c>
      <c r="S25" s="65" t="s">
        <v>296</v>
      </c>
      <c r="T25" s="65" t="s">
        <v>297</v>
      </c>
      <c r="V25" s="65"/>
      <c r="W25" s="65" t="s">
        <v>293</v>
      </c>
      <c r="X25" s="65" t="s">
        <v>313</v>
      </c>
      <c r="Y25" s="65" t="s">
        <v>295</v>
      </c>
      <c r="Z25" s="65" t="s">
        <v>296</v>
      </c>
      <c r="AA25" s="65" t="s">
        <v>289</v>
      </c>
      <c r="AC25" s="65"/>
      <c r="AD25" s="65" t="s">
        <v>328</v>
      </c>
      <c r="AE25" s="65" t="s">
        <v>294</v>
      </c>
      <c r="AF25" s="65" t="s">
        <v>295</v>
      </c>
      <c r="AG25" s="65" t="s">
        <v>300</v>
      </c>
      <c r="AH25" s="65" t="s">
        <v>289</v>
      </c>
      <c r="AJ25" s="65"/>
      <c r="AK25" s="65" t="s">
        <v>293</v>
      </c>
      <c r="AL25" s="65" t="s">
        <v>294</v>
      </c>
      <c r="AM25" s="65" t="s">
        <v>326</v>
      </c>
      <c r="AN25" s="65" t="s">
        <v>296</v>
      </c>
      <c r="AO25" s="65" t="s">
        <v>297</v>
      </c>
      <c r="AQ25" s="65"/>
      <c r="AR25" s="65" t="s">
        <v>328</v>
      </c>
      <c r="AS25" s="65" t="s">
        <v>298</v>
      </c>
      <c r="AT25" s="65" t="s">
        <v>326</v>
      </c>
      <c r="AU25" s="65" t="s">
        <v>296</v>
      </c>
      <c r="AV25" s="65" t="s">
        <v>329</v>
      </c>
      <c r="AX25" s="65"/>
      <c r="AY25" s="65" t="s">
        <v>293</v>
      </c>
      <c r="AZ25" s="65" t="s">
        <v>298</v>
      </c>
      <c r="BA25" s="65" t="s">
        <v>326</v>
      </c>
      <c r="BB25" s="65" t="s">
        <v>314</v>
      </c>
      <c r="BC25" s="65" t="s">
        <v>289</v>
      </c>
      <c r="BE25" s="65"/>
      <c r="BF25" s="65" t="s">
        <v>293</v>
      </c>
      <c r="BG25" s="65" t="s">
        <v>298</v>
      </c>
      <c r="BH25" s="65" t="s">
        <v>326</v>
      </c>
      <c r="BI25" s="65" t="s">
        <v>296</v>
      </c>
      <c r="BJ25" s="65" t="s">
        <v>289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108.366325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1.1611701000000001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0.73503079999999998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10.46787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1.1307837999999999</v>
      </c>
      <c r="AJ26" s="65" t="s">
        <v>330</v>
      </c>
      <c r="AK26" s="65">
        <v>320</v>
      </c>
      <c r="AL26" s="65">
        <v>400</v>
      </c>
      <c r="AM26" s="65">
        <v>0</v>
      </c>
      <c r="AN26" s="65">
        <v>1000</v>
      </c>
      <c r="AO26" s="65">
        <v>479.98734000000002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1.5596034999999999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1.7766961999999999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0.89243066000000004</v>
      </c>
    </row>
    <row r="33" spans="1:68" x14ac:dyDescent="0.3">
      <c r="A33" s="70" t="s">
        <v>331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332</v>
      </c>
      <c r="I34" s="69"/>
      <c r="J34" s="69"/>
      <c r="K34" s="69"/>
      <c r="L34" s="69"/>
      <c r="M34" s="69"/>
      <c r="O34" s="69" t="s">
        <v>333</v>
      </c>
      <c r="P34" s="69"/>
      <c r="Q34" s="69"/>
      <c r="R34" s="69"/>
      <c r="S34" s="69"/>
      <c r="T34" s="69"/>
      <c r="V34" s="69" t="s">
        <v>334</v>
      </c>
      <c r="W34" s="69"/>
      <c r="X34" s="69"/>
      <c r="Y34" s="69"/>
      <c r="Z34" s="69"/>
      <c r="AA34" s="69"/>
      <c r="AC34" s="69" t="s">
        <v>335</v>
      </c>
      <c r="AD34" s="69"/>
      <c r="AE34" s="69"/>
      <c r="AF34" s="69"/>
      <c r="AG34" s="69"/>
      <c r="AH34" s="69"/>
      <c r="AJ34" s="69" t="s">
        <v>336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327</v>
      </c>
      <c r="C35" s="65" t="s">
        <v>298</v>
      </c>
      <c r="D35" s="65" t="s">
        <v>295</v>
      </c>
      <c r="E35" s="65" t="s">
        <v>296</v>
      </c>
      <c r="F35" s="65" t="s">
        <v>329</v>
      </c>
      <c r="H35" s="65"/>
      <c r="I35" s="65" t="s">
        <v>293</v>
      </c>
      <c r="J35" s="65" t="s">
        <v>298</v>
      </c>
      <c r="K35" s="65" t="s">
        <v>299</v>
      </c>
      <c r="L35" s="65" t="s">
        <v>314</v>
      </c>
      <c r="M35" s="65" t="s">
        <v>289</v>
      </c>
      <c r="O35" s="65"/>
      <c r="P35" s="65" t="s">
        <v>293</v>
      </c>
      <c r="Q35" s="65" t="s">
        <v>298</v>
      </c>
      <c r="R35" s="65" t="s">
        <v>326</v>
      </c>
      <c r="S35" s="65" t="s">
        <v>296</v>
      </c>
      <c r="T35" s="65" t="s">
        <v>289</v>
      </c>
      <c r="V35" s="65"/>
      <c r="W35" s="65" t="s">
        <v>327</v>
      </c>
      <c r="X35" s="65" t="s">
        <v>294</v>
      </c>
      <c r="Y35" s="65" t="s">
        <v>295</v>
      </c>
      <c r="Z35" s="65" t="s">
        <v>296</v>
      </c>
      <c r="AA35" s="65" t="s">
        <v>297</v>
      </c>
      <c r="AC35" s="65"/>
      <c r="AD35" s="65" t="s">
        <v>293</v>
      </c>
      <c r="AE35" s="65" t="s">
        <v>313</v>
      </c>
      <c r="AF35" s="65" t="s">
        <v>295</v>
      </c>
      <c r="AG35" s="65" t="s">
        <v>296</v>
      </c>
      <c r="AH35" s="65" t="s">
        <v>289</v>
      </c>
      <c r="AJ35" s="65"/>
      <c r="AK35" s="65" t="s">
        <v>328</v>
      </c>
      <c r="AL35" s="65" t="s">
        <v>294</v>
      </c>
      <c r="AM35" s="65" t="s">
        <v>295</v>
      </c>
      <c r="AN35" s="65" t="s">
        <v>300</v>
      </c>
      <c r="AO35" s="65" t="s">
        <v>289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271.15496999999999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878.51244999999994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2193.2809999999999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2358.422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36.002800000000001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138.70412999999999</v>
      </c>
    </row>
    <row r="43" spans="1:68" x14ac:dyDescent="0.3">
      <c r="A43" s="70" t="s">
        <v>337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338</v>
      </c>
      <c r="B44" s="69"/>
      <c r="C44" s="69"/>
      <c r="D44" s="69"/>
      <c r="E44" s="69"/>
      <c r="F44" s="69"/>
      <c r="H44" s="69" t="s">
        <v>339</v>
      </c>
      <c r="I44" s="69"/>
      <c r="J44" s="69"/>
      <c r="K44" s="69"/>
      <c r="L44" s="69"/>
      <c r="M44" s="69"/>
      <c r="O44" s="69" t="s">
        <v>340</v>
      </c>
      <c r="P44" s="69"/>
      <c r="Q44" s="69"/>
      <c r="R44" s="69"/>
      <c r="S44" s="69"/>
      <c r="T44" s="69"/>
      <c r="V44" s="69" t="s">
        <v>341</v>
      </c>
      <c r="W44" s="69"/>
      <c r="X44" s="69"/>
      <c r="Y44" s="69"/>
      <c r="Z44" s="69"/>
      <c r="AA44" s="69"/>
      <c r="AC44" s="69" t="s">
        <v>342</v>
      </c>
      <c r="AD44" s="69"/>
      <c r="AE44" s="69"/>
      <c r="AF44" s="69"/>
      <c r="AG44" s="69"/>
      <c r="AH44" s="69"/>
      <c r="AJ44" s="69" t="s">
        <v>343</v>
      </c>
      <c r="AK44" s="69"/>
      <c r="AL44" s="69"/>
      <c r="AM44" s="69"/>
      <c r="AN44" s="69"/>
      <c r="AO44" s="69"/>
      <c r="AQ44" s="69" t="s">
        <v>344</v>
      </c>
      <c r="AR44" s="69"/>
      <c r="AS44" s="69"/>
      <c r="AT44" s="69"/>
      <c r="AU44" s="69"/>
      <c r="AV44" s="69"/>
      <c r="AX44" s="69" t="s">
        <v>345</v>
      </c>
      <c r="AY44" s="69"/>
      <c r="AZ44" s="69"/>
      <c r="BA44" s="69"/>
      <c r="BB44" s="69"/>
      <c r="BC44" s="69"/>
      <c r="BE44" s="69" t="s">
        <v>346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328</v>
      </c>
      <c r="C45" s="65" t="s">
        <v>298</v>
      </c>
      <c r="D45" s="65" t="s">
        <v>295</v>
      </c>
      <c r="E45" s="65" t="s">
        <v>296</v>
      </c>
      <c r="F45" s="65" t="s">
        <v>297</v>
      </c>
      <c r="H45" s="65"/>
      <c r="I45" s="65" t="s">
        <v>327</v>
      </c>
      <c r="J45" s="65" t="s">
        <v>298</v>
      </c>
      <c r="K45" s="65" t="s">
        <v>295</v>
      </c>
      <c r="L45" s="65" t="s">
        <v>296</v>
      </c>
      <c r="M45" s="65" t="s">
        <v>289</v>
      </c>
      <c r="O45" s="65"/>
      <c r="P45" s="65" t="s">
        <v>328</v>
      </c>
      <c r="Q45" s="65" t="s">
        <v>298</v>
      </c>
      <c r="R45" s="65" t="s">
        <v>299</v>
      </c>
      <c r="S45" s="65" t="s">
        <v>296</v>
      </c>
      <c r="T45" s="65" t="s">
        <v>289</v>
      </c>
      <c r="V45" s="65"/>
      <c r="W45" s="65" t="s">
        <v>293</v>
      </c>
      <c r="X45" s="65" t="s">
        <v>298</v>
      </c>
      <c r="Y45" s="65" t="s">
        <v>295</v>
      </c>
      <c r="Z45" s="65" t="s">
        <v>296</v>
      </c>
      <c r="AA45" s="65" t="s">
        <v>289</v>
      </c>
      <c r="AC45" s="65"/>
      <c r="AD45" s="65" t="s">
        <v>293</v>
      </c>
      <c r="AE45" s="65" t="s">
        <v>298</v>
      </c>
      <c r="AF45" s="65" t="s">
        <v>295</v>
      </c>
      <c r="AG45" s="65" t="s">
        <v>296</v>
      </c>
      <c r="AH45" s="65" t="s">
        <v>289</v>
      </c>
      <c r="AJ45" s="65"/>
      <c r="AK45" s="65" t="s">
        <v>293</v>
      </c>
      <c r="AL45" s="65" t="s">
        <v>298</v>
      </c>
      <c r="AM45" s="65" t="s">
        <v>295</v>
      </c>
      <c r="AN45" s="65" t="s">
        <v>314</v>
      </c>
      <c r="AO45" s="65" t="s">
        <v>289</v>
      </c>
      <c r="AQ45" s="65"/>
      <c r="AR45" s="65" t="s">
        <v>293</v>
      </c>
      <c r="AS45" s="65" t="s">
        <v>313</v>
      </c>
      <c r="AT45" s="65" t="s">
        <v>299</v>
      </c>
      <c r="AU45" s="65" t="s">
        <v>296</v>
      </c>
      <c r="AV45" s="65" t="s">
        <v>289</v>
      </c>
      <c r="AX45" s="65"/>
      <c r="AY45" s="65" t="s">
        <v>293</v>
      </c>
      <c r="AZ45" s="65" t="s">
        <v>313</v>
      </c>
      <c r="BA45" s="65" t="s">
        <v>295</v>
      </c>
      <c r="BB45" s="65" t="s">
        <v>296</v>
      </c>
      <c r="BC45" s="65" t="s">
        <v>289</v>
      </c>
      <c r="BE45" s="65"/>
      <c r="BF45" s="65" t="s">
        <v>328</v>
      </c>
      <c r="BG45" s="65" t="s">
        <v>294</v>
      </c>
      <c r="BH45" s="65" t="s">
        <v>295</v>
      </c>
      <c r="BI45" s="65" t="s">
        <v>296</v>
      </c>
      <c r="BJ45" s="65" t="s">
        <v>289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10.350709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8.4794689999999999</v>
      </c>
      <c r="O46" s="65" t="s">
        <v>347</v>
      </c>
      <c r="P46" s="65">
        <v>600</v>
      </c>
      <c r="Q46" s="65">
        <v>800</v>
      </c>
      <c r="R46" s="65">
        <v>0</v>
      </c>
      <c r="S46" s="65">
        <v>10000</v>
      </c>
      <c r="T46" s="65">
        <v>709.25819999999999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2.5065748E-3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4.2261753000000004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8.7687559999999998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54.220108000000003</v>
      </c>
      <c r="AX46" s="65" t="s">
        <v>348</v>
      </c>
      <c r="AY46" s="65"/>
      <c r="AZ46" s="65"/>
      <c r="BA46" s="65"/>
      <c r="BB46" s="65"/>
      <c r="BC46" s="65"/>
      <c r="BE46" s="65" t="s">
        <v>349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13:AA13"/>
    <mergeCell ref="A14:F14"/>
    <mergeCell ref="H14:M14"/>
    <mergeCell ref="O14:T14"/>
    <mergeCell ref="V14:AA14"/>
    <mergeCell ref="A23:BJ23"/>
    <mergeCell ref="A3:Z3"/>
    <mergeCell ref="A4:C4"/>
    <mergeCell ref="E4:H4"/>
    <mergeCell ref="J4:L4"/>
    <mergeCell ref="N4:S4"/>
    <mergeCell ref="U4:Z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19" sqref="G19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159" t="s">
        <v>277</v>
      </c>
      <c r="B2" s="159" t="s">
        <v>278</v>
      </c>
      <c r="C2" s="159" t="s">
        <v>276</v>
      </c>
      <c r="D2" s="159">
        <v>52</v>
      </c>
      <c r="E2" s="159">
        <v>1559.7380000000001</v>
      </c>
      <c r="F2" s="159">
        <v>310.17757999999998</v>
      </c>
      <c r="G2" s="159">
        <v>15.349195</v>
      </c>
      <c r="H2" s="159">
        <v>13.048798</v>
      </c>
      <c r="I2" s="159">
        <v>2.3003966999999998</v>
      </c>
      <c r="J2" s="159">
        <v>41.171967000000002</v>
      </c>
      <c r="K2" s="159">
        <v>37.996338000000002</v>
      </c>
      <c r="L2" s="159">
        <v>3.1756256</v>
      </c>
      <c r="M2" s="159">
        <v>21.770695</v>
      </c>
      <c r="N2" s="159">
        <v>2.8316042000000001</v>
      </c>
      <c r="O2" s="159">
        <v>10.2228365</v>
      </c>
      <c r="P2" s="159">
        <v>473.39632999999998</v>
      </c>
      <c r="Q2" s="159">
        <v>12.258518</v>
      </c>
      <c r="R2" s="159">
        <v>401.33751999999998</v>
      </c>
      <c r="S2" s="159">
        <v>5.7598076000000002</v>
      </c>
      <c r="T2" s="159">
        <v>4746.933</v>
      </c>
      <c r="U2" s="159">
        <v>0.61549807000000001</v>
      </c>
      <c r="V2" s="159">
        <v>9.7869620000000008</v>
      </c>
      <c r="W2" s="159">
        <v>371.05518000000001</v>
      </c>
      <c r="X2" s="159">
        <v>108.366325</v>
      </c>
      <c r="Y2" s="159">
        <v>1.1611701000000001</v>
      </c>
      <c r="Z2" s="159">
        <v>0.73503079999999998</v>
      </c>
      <c r="AA2" s="159">
        <v>10.46787</v>
      </c>
      <c r="AB2" s="159">
        <v>1.1307837999999999</v>
      </c>
      <c r="AC2" s="159">
        <v>479.98734000000002</v>
      </c>
      <c r="AD2" s="159">
        <v>1.5596034999999999</v>
      </c>
      <c r="AE2" s="159">
        <v>1.7766961999999999</v>
      </c>
      <c r="AF2" s="159">
        <v>0.89243066000000004</v>
      </c>
      <c r="AG2" s="159">
        <v>271.15496999999999</v>
      </c>
      <c r="AH2" s="159">
        <v>246.12038999999999</v>
      </c>
      <c r="AI2" s="159">
        <v>25.034576000000001</v>
      </c>
      <c r="AJ2" s="159">
        <v>878.51244999999994</v>
      </c>
      <c r="AK2" s="159">
        <v>2193.2809999999999</v>
      </c>
      <c r="AL2" s="159">
        <v>36.002800000000001</v>
      </c>
      <c r="AM2" s="159">
        <v>2358.422</v>
      </c>
      <c r="AN2" s="159">
        <v>138.70412999999999</v>
      </c>
      <c r="AO2" s="159">
        <v>10.350709</v>
      </c>
      <c r="AP2" s="159">
        <v>9.826511</v>
      </c>
      <c r="AQ2" s="159">
        <v>0.52419733999999996</v>
      </c>
      <c r="AR2" s="159">
        <v>8.4794689999999999</v>
      </c>
      <c r="AS2" s="159">
        <v>709.25819999999999</v>
      </c>
      <c r="AT2" s="159">
        <v>2.5065748E-3</v>
      </c>
      <c r="AU2" s="159">
        <v>4.2261753000000004</v>
      </c>
      <c r="AV2" s="159">
        <v>8.7687559999999998</v>
      </c>
      <c r="AW2" s="159">
        <v>54.220108000000003</v>
      </c>
      <c r="AX2" s="159">
        <v>0.26493277999999998</v>
      </c>
      <c r="AY2" s="159">
        <v>0.62494269999999996</v>
      </c>
      <c r="AZ2" s="159">
        <v>24.02844</v>
      </c>
      <c r="BA2" s="159">
        <v>14.365122</v>
      </c>
      <c r="BB2" s="159">
        <v>3.0405278</v>
      </c>
      <c r="BC2" s="159">
        <v>3.6872859999999998</v>
      </c>
      <c r="BD2" s="159">
        <v>7.6327480000000003</v>
      </c>
      <c r="BE2" s="159">
        <v>0.63077019999999995</v>
      </c>
      <c r="BF2" s="159">
        <v>4.3341555999999999</v>
      </c>
      <c r="BG2" s="159">
        <v>0</v>
      </c>
      <c r="BH2" s="159">
        <v>0</v>
      </c>
      <c r="BI2" s="159">
        <v>0</v>
      </c>
      <c r="BJ2" s="159">
        <v>1.8067036000000002E-2</v>
      </c>
      <c r="BK2" s="159">
        <v>0</v>
      </c>
      <c r="BL2" s="159">
        <v>6.3120430000000005E-2</v>
      </c>
      <c r="BM2" s="159">
        <v>0.61119926000000002</v>
      </c>
      <c r="BN2" s="159">
        <v>0.21548407</v>
      </c>
      <c r="BO2" s="159">
        <v>11.009448000000001</v>
      </c>
      <c r="BP2" s="159">
        <v>1.9031811999999999</v>
      </c>
      <c r="BQ2" s="159">
        <v>3.7411563000000001</v>
      </c>
      <c r="BR2" s="159">
        <v>13.149240499999999</v>
      </c>
      <c r="BS2" s="159">
        <v>7.7674339999999997</v>
      </c>
      <c r="BT2" s="159">
        <v>3.3172864999999998</v>
      </c>
      <c r="BU2" s="159">
        <v>5.0629609999999999E-2</v>
      </c>
      <c r="BV2" s="159">
        <v>1.9533942E-4</v>
      </c>
      <c r="BW2" s="159">
        <v>0.20626989000000001</v>
      </c>
      <c r="BX2" s="159">
        <v>0.17209521999999999</v>
      </c>
      <c r="BY2" s="159">
        <v>1.02039E-2</v>
      </c>
      <c r="BZ2" s="159">
        <v>2.2916272000000001E-4</v>
      </c>
      <c r="CA2" s="159">
        <v>6.0629543000000001E-2</v>
      </c>
      <c r="CB2" s="159">
        <v>1.7927999999999998E-5</v>
      </c>
      <c r="CC2" s="159">
        <v>4.0171603000000002E-3</v>
      </c>
      <c r="CD2" s="159">
        <v>1.9362902000000001E-3</v>
      </c>
      <c r="CE2" s="159">
        <v>3.6104959999999998E-2</v>
      </c>
      <c r="CF2" s="159">
        <v>1.7447729000000001E-4</v>
      </c>
      <c r="CG2" s="159">
        <v>0</v>
      </c>
      <c r="CH2" s="159">
        <v>1.19519995E-4</v>
      </c>
      <c r="CI2" s="159">
        <v>0</v>
      </c>
      <c r="CJ2" s="159">
        <v>2.2963427000000001E-3</v>
      </c>
      <c r="CK2" s="159">
        <v>9.216129E-3</v>
      </c>
      <c r="CL2" s="159">
        <v>0.39926767000000002</v>
      </c>
      <c r="CM2" s="159">
        <v>0.52127224000000005</v>
      </c>
      <c r="CN2" s="159">
        <v>1670.8921</v>
      </c>
      <c r="CO2" s="159">
        <v>2944.8867</v>
      </c>
      <c r="CP2" s="159">
        <v>1060.2092</v>
      </c>
      <c r="CQ2" s="159">
        <v>443.59933000000001</v>
      </c>
      <c r="CR2" s="159">
        <v>310.68765000000002</v>
      </c>
      <c r="CS2" s="159">
        <v>412.95391999999998</v>
      </c>
      <c r="CT2" s="159">
        <v>1706.7134000000001</v>
      </c>
      <c r="CU2" s="159">
        <v>810.10770000000002</v>
      </c>
      <c r="CV2" s="159">
        <v>1363.4313</v>
      </c>
      <c r="CW2" s="159">
        <v>832.2441</v>
      </c>
      <c r="CX2" s="159">
        <v>282.67489999999998</v>
      </c>
      <c r="CY2" s="159">
        <v>2358.136</v>
      </c>
      <c r="CZ2" s="159">
        <v>772.45240000000001</v>
      </c>
      <c r="DA2" s="159">
        <v>2458.6633000000002</v>
      </c>
      <c r="DB2" s="159">
        <v>2591.3069999999998</v>
      </c>
      <c r="DC2" s="159">
        <v>3344.9677999999999</v>
      </c>
      <c r="DD2" s="159">
        <v>4718.8842999999997</v>
      </c>
      <c r="DE2" s="159">
        <v>792.91112999999996</v>
      </c>
      <c r="DF2" s="159">
        <v>2977.4717000000001</v>
      </c>
      <c r="DG2" s="159">
        <v>1131.4422999999999</v>
      </c>
      <c r="DH2" s="159">
        <v>6.6435639999999996</v>
      </c>
      <c r="DI2" s="159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14.365122</v>
      </c>
      <c r="B6">
        <f>BB2</f>
        <v>3.0405278</v>
      </c>
      <c r="C6">
        <f>BC2</f>
        <v>3.6872859999999998</v>
      </c>
      <c r="D6">
        <f>BD2</f>
        <v>7.6327480000000003</v>
      </c>
    </row>
    <row r="7" spans="1:113" x14ac:dyDescent="0.3">
      <c r="B7">
        <f>ROUND(B6/MAX($B$6,$C$6,$D$6),1)</f>
        <v>0.4</v>
      </c>
      <c r="C7">
        <f>ROUND(C6/MAX($B$6,$C$6,$D$6),1)</f>
        <v>0.5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H30" sqref="H30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24982</v>
      </c>
      <c r="C2" s="56">
        <f ca="1">YEAR(TODAY())-YEAR(B2)+IF(TODAY()&gt;=DATE(YEAR(TODAY()),MONTH(B2),DAY(B2)),0,-1)</f>
        <v>52</v>
      </c>
      <c r="E2" s="52">
        <v>166.1</v>
      </c>
      <c r="F2" s="53" t="s">
        <v>39</v>
      </c>
      <c r="G2" s="52">
        <v>62.2</v>
      </c>
      <c r="H2" s="51" t="s">
        <v>41</v>
      </c>
      <c r="I2" s="72">
        <f>ROUND(G3/E3^2,1)</f>
        <v>22.5</v>
      </c>
    </row>
    <row r="3" spans="1:9" x14ac:dyDescent="0.3">
      <c r="E3" s="51">
        <f>E2/100</f>
        <v>1.661</v>
      </c>
      <c r="F3" s="51" t="s">
        <v>40</v>
      </c>
      <c r="G3" s="51">
        <f>G2</f>
        <v>62.2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44159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황기열, ID : H2500036)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2020년 12월 17일 14:13:47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E1" sqref="AE1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44159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52</v>
      </c>
      <c r="G12" s="137"/>
      <c r="H12" s="137"/>
      <c r="I12" s="137"/>
      <c r="K12" s="128">
        <f>'개인정보 및 신체계측 입력'!E2</f>
        <v>166.1</v>
      </c>
      <c r="L12" s="129"/>
      <c r="M12" s="122">
        <f>'개인정보 및 신체계측 입력'!G2</f>
        <v>62.2</v>
      </c>
      <c r="N12" s="123"/>
      <c r="O12" s="118" t="s">
        <v>271</v>
      </c>
      <c r="P12" s="112"/>
      <c r="Q12" s="115">
        <f>'개인정보 및 신체계측 입력'!I2</f>
        <v>22.5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황기열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84.585999999999999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4.1859999999999999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11.228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0.4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0.5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4.5</v>
      </c>
      <c r="L72" s="36" t="s">
        <v>53</v>
      </c>
      <c r="M72" s="36">
        <f>ROUND('DRIs DATA'!K8,1)</f>
        <v>1.9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53.51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81.56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108.37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75.39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33.89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146.22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103.51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2020-12-18T01:53:01Z</dcterms:modified>
</cp:coreProperties>
</file>