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<sst xmlns="http://schemas.openxmlformats.org/spreadsheetml/2006/main" count="692" uniqueCount="283">
  <si>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</si>
  <si>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</si>
  <si>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</si>
  <si>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</si>
  <si>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</si>
  <si>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</si>
  <si>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</si>
  <si>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</si>
  <si>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</si>
  <si>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</si>
  <si>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</si>
  <si>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</si>
  <si>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</si>
  <si>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</si>
  <si>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</si>
  <si>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</si>
  <si>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</si>
  <si>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</si>
  <si>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</si>
  <si>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</si>
  <si>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</si>
  <si>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</si>
  <si>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</si>
  <si>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</si>
  <si>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</si>
  <si>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</si>
  <si>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</si>
  <si>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</si>
  <si>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</si>
  <si>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</si>
  <si>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</si>
  <si>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</si>
  <si>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</si>
  <si>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</si>
  <si>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</si>
  <si>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</si>
  <si>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</si>
  <si>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</si>
  <si>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</si>
  <si>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</si>
  <si>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</si>
  <si>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</si>
  <si>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</si>
  <si>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</si>
  <si>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</si>
  <si>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</si>
  <si>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</si>
  <si>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</si>
  <si>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</si>
  <si>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</si>
  <si>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</si>
  <si>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</si>
  <si>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</si>
  <si>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</si>
  <si>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</si>
  <si>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</si>
  <si>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</si>
  <si>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</si>
  <si>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</si>
  <si>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</si>
  <si>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</si>
  <si>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</si>
  <si>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</si>
  <si>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</si>
  <si>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</si>
  <si>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</si>
  <si>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</si>
  <si>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</si>
  <si>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</si>
  <si>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</si>
  <si>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</si>
  <si>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</si>
  <si>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</si>
  <si>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</si>
  <si>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</si>
  <si>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</si>
  <si>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</si>
  <si>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</si>
  <si>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</si>
  <si>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</si>
  <si>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</si>
  <si>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</si>
  <si>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</si>
  <si>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</si>
  <si>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</si>
  <si>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</si>
  <si>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</si>
  <si>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</si>
  <si>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</si>
  <si>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</si>
  <si>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</si>
  <si>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</si>
  <si>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</si>
  <si>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</si>
  <si>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</si>
  <si>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</si>
  <si>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</si>
  <si>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</si>
  <si>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</si>
  <si>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</si>
  <si>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</si>
  <si>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</si>
  <si>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</si>
  <si>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</si>
  <si>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</si>
  <si>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</si>
  <si>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</si>
  <si>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</si>
  <si>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</si>
  <si>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</si>
  <si>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</si>
  <si>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</si>
  <si>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</si>
  <si>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</si>
  <si>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</si>
  <si>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</si>
  <si>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</si>
  <si>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</si>
  <si>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</si>
  <si>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</si>
  <si>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</si>
  <si>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</si>
  <si>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</si>
  <si>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</si>
  <si>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</si>
  <si>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</si>
  <si>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</si>
  <si>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</si>
  <si>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</si>
  <si>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</si>
  <si>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</si>
  <si>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</si>
  <si>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</si>
  <si>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</si>
  <si>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</si>
  <si>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</si>
  <si>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</si>
  <si>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</si>
  <si>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</si>
  <si>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</si>
  <si>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</si>
  <si>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</si>
  <si>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</si>
  <si>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</si>
  <si>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</si>
  <si>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</si>
  <si>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</si>
  <si>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</si>
  <si>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</si>
  <si>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</si>
  <si>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</si>
  <si>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</si>
  <si>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</si>
  <si>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</si>
  <si>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</si>
  <si>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</si>
  <si>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</si>
  <si>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</si>
  <si>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</si>
  <si>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</si>
  <si>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</si>
  <si>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</si>
  <si>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</si>
  <si>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</si>
  <si>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</si>
  <si>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</si>
  <si>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</si>
  <si>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</si>
  <si>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</si>
  <si>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</si>
  <si>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</si>
  <si>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</si>
  <si>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</si>
  <si>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</si>
  <si>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</si>
  <si>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</si>
  <si>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</si>
  <si>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</si>
  <si>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</si>
  <si>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</si>
  <si>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</si>
  <si>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</si>
  <si>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</si>
  <si>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</si>
  <si>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</si>
  <si>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</si>
  <si>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</si>
  <si>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</si>
  <si>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</si>
  <si>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</si>
  <si>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</si>
  <si>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</si>
  <si>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</si>
  <si>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</si>
  <si>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</si>
  <si>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</si>
  <si>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</si>
  <si>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</si>
  <si>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</si>
  <si>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</si>
  <si>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</si>
  <si>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</si>
  <si>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</si>
  <si>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</si>
  <si>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</si>
  <si>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</si>
  <si>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</si>
  <si>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</si>
  <si>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</si>
  <si>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</si>
  <si>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</si>
  <si>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</si>
  <si>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</si>
  <si>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</si>
  <si>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</si>
  <si>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</si>
  <si>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</si>
  <si>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</si>
  <si>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</si>
  <si>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</si>
  <si>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</si>
  <si>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</si>
  <si>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</si>
  <si>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</si>
  <si>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</si>
  <si>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</si>
  <si>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</si>
  <si>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</si>
  <si>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</si>
  <si>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</si>
  <si>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</si>
  <si>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</si>
  <si>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</si>
  <si>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</si>
  <si>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</si>
  <si>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</si>
  <si>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</si>
  <si>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</si>
  <si>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</si>
  <si>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</si>
  <si>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</si>
  <si>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</si>
  <si>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</si>
  <si>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</si>
  <si>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</si>
  <si>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</si>
  <si>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</si>
  <si>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</si>
  <si>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</si>
  <si>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</si>
  <si>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</si>
  <si>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</si>
  <si>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</si>
  <si>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</si>
  <si>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</si>
  <si>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</si>
  <si>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</si>
  <si>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</si>
  <si>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</si>
  <si>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</si>
  <si>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</si>
  <si>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</si>
  <si>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</si>
  <si>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</si>
  <si>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</si>
  <si>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</si>
  <si>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</si>
  <si>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</si>
  <si>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</si>
  <si>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</si>
  <si>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</si>
  <si>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</si>
  <si>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</si>
  <si>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</si>
  <si>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</si>
  <si>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</si>
  <si>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</si>
  <si>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</si>
  <si>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김상진, ID : H2500038)</t>
  </si>
  <si>
    <t>출력시각</t>
  </si>
  <si>
    <t>2021년 02월 15일 11:09:03</t>
  </si>
  <si>
    <t>H2500038</t>
  </si>
  <si>
    <t>김상진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</si>
</sst>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8" fillId="0" borderId="0" xfId="2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18" fillId="0" borderId="0" xfId="2" applyNumberForma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336352"/>
        <c:axId val="491328904"/>
      </c:barChart>
      <c:catAx>
        <c:axId val="49133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328904"/>
        <c:crosses val="autoZero"/>
        <c:auto val="1"/>
        <c:lblAlgn val="ctr"/>
        <c:lblOffset val="100"/>
        <c:noMultiLvlLbl val="0"/>
      </c:catAx>
      <c:valAx>
        <c:axId val="49132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3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46888"/>
        <c:axId val="492150024"/>
      </c:barChart>
      <c:catAx>
        <c:axId val="49214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0024"/>
        <c:crosses val="autoZero"/>
        <c:auto val="1"/>
        <c:lblAlgn val="ctr"/>
        <c:lblOffset val="100"/>
        <c:noMultiLvlLbl val="0"/>
      </c:catAx>
      <c:valAx>
        <c:axId val="49215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4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0808"/>
        <c:axId val="492152376"/>
      </c:barChart>
      <c:catAx>
        <c:axId val="49215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2376"/>
        <c:crosses val="autoZero"/>
        <c:auto val="1"/>
        <c:lblAlgn val="ctr"/>
        <c:lblOffset val="100"/>
        <c:noMultiLvlLbl val="0"/>
      </c:catAx>
      <c:valAx>
        <c:axId val="49215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1592"/>
        <c:axId val="491330080"/>
      </c:barChart>
      <c:catAx>
        <c:axId val="49215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330080"/>
        <c:crosses val="autoZero"/>
        <c:auto val="1"/>
        <c:lblAlgn val="ctr"/>
        <c:lblOffset val="100"/>
        <c:noMultiLvlLbl val="0"/>
      </c:catAx>
      <c:valAx>
        <c:axId val="49133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5349.2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335568"/>
        <c:axId val="491330472"/>
      </c:barChart>
      <c:catAx>
        <c:axId val="49133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330472"/>
        <c:crosses val="autoZero"/>
        <c:auto val="1"/>
        <c:lblAlgn val="ctr"/>
        <c:lblOffset val="100"/>
        <c:noMultiLvlLbl val="0"/>
      </c:catAx>
      <c:valAx>
        <c:axId val="4913304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33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302.39999999999998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96648"/>
        <c:axId val="492494688"/>
      </c:barChart>
      <c:catAx>
        <c:axId val="49249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94688"/>
        <c:crosses val="autoZero"/>
        <c:auto val="1"/>
        <c:lblAlgn val="ctr"/>
        <c:lblOffset val="100"/>
        <c:noMultiLvlLbl val="0"/>
      </c:catAx>
      <c:valAx>
        <c:axId val="49249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9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91944"/>
        <c:axId val="492492728"/>
      </c:barChart>
      <c:catAx>
        <c:axId val="49249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92728"/>
        <c:crosses val="autoZero"/>
        <c:auto val="1"/>
        <c:lblAlgn val="ctr"/>
        <c:lblOffset val="100"/>
        <c:noMultiLvlLbl val="0"/>
      </c:catAx>
      <c:valAx>
        <c:axId val="49249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9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95472"/>
        <c:axId val="492493904"/>
      </c:barChart>
      <c:catAx>
        <c:axId val="49249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93904"/>
        <c:crosses val="autoZero"/>
        <c:auto val="1"/>
        <c:lblAlgn val="ctr"/>
        <c:lblOffset val="100"/>
        <c:noMultiLvlLbl val="0"/>
      </c:catAx>
      <c:valAx>
        <c:axId val="49249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9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96256"/>
        <c:axId val="492495864"/>
      </c:barChart>
      <c:catAx>
        <c:axId val="49249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95864"/>
        <c:crosses val="autoZero"/>
        <c:auto val="1"/>
        <c:lblAlgn val="ctr"/>
        <c:lblOffset val="100"/>
        <c:noMultiLvlLbl val="0"/>
      </c:catAx>
      <c:valAx>
        <c:axId val="492495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89200"/>
        <c:axId val="492489592"/>
      </c:barChart>
      <c:catAx>
        <c:axId val="49248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89592"/>
        <c:crosses val="autoZero"/>
        <c:auto val="1"/>
        <c:lblAlgn val="ctr"/>
        <c:lblOffset val="100"/>
        <c:noMultiLvlLbl val="0"/>
      </c:catAx>
      <c:valAx>
        <c:axId val="49248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8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89984"/>
        <c:axId val="492490376"/>
      </c:barChart>
      <c:catAx>
        <c:axId val="49248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90376"/>
        <c:crosses val="autoZero"/>
        <c:auto val="1"/>
        <c:lblAlgn val="ctr"/>
        <c:lblOffset val="100"/>
        <c:noMultiLvlLbl val="0"/>
      </c:catAx>
      <c:valAx>
        <c:axId val="492490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334000"/>
        <c:axId val="491333216"/>
      </c:barChart>
      <c:catAx>
        <c:axId val="49133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333216"/>
        <c:crosses val="autoZero"/>
        <c:auto val="1"/>
        <c:lblAlgn val="ctr"/>
        <c:lblOffset val="100"/>
        <c:noMultiLvlLbl val="0"/>
      </c:catAx>
      <c:valAx>
        <c:axId val="491333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33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468.7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91552"/>
        <c:axId val="493241008"/>
      </c:barChart>
      <c:catAx>
        <c:axId val="4924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241008"/>
        <c:crosses val="autoZero"/>
        <c:auto val="1"/>
        <c:lblAlgn val="ctr"/>
        <c:lblOffset val="100"/>
        <c:noMultiLvlLbl val="0"/>
      </c:catAx>
      <c:valAx>
        <c:axId val="49324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138.80000000000001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240224"/>
        <c:axId val="493244928"/>
      </c:barChart>
      <c:catAx>
        <c:axId val="49324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244928"/>
        <c:crosses val="autoZero"/>
        <c:auto val="1"/>
        <c:lblAlgn val="ctr"/>
        <c:lblOffset val="100"/>
        <c:noMultiLvlLbl val="0"/>
      </c:catAx>
      <c:valAx>
        <c:axId val="49324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2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</c:v>
                </c:pt>
                <c:pt idx="1">
                  <c:v>21.7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238656"/>
        <c:axId val="493241400"/>
      </c:barChart>
      <c:catAx>
        <c:axId val="49323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241400"/>
        <c:crosses val="autoZero"/>
        <c:auto val="1"/>
        <c:lblAlgn val="ctr"/>
        <c:lblOffset val="100"/>
        <c:noMultiLvlLbl val="0"/>
      </c:catAx>
      <c:valAx>
        <c:axId val="49324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2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18.224471999999999</c:v>
                </c:pt>
                <c:pt idx="1">
                  <c:v>22.222456000000001</c:v>
                </c:pt>
                <c:pt idx="2">
                  <c:v>21.177301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1058.5999999999999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245320"/>
        <c:axId val="493238264"/>
      </c:barChart>
      <c:catAx>
        <c:axId val="49324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238264"/>
        <c:crosses val="autoZero"/>
        <c:auto val="1"/>
        <c:lblAlgn val="ctr"/>
        <c:lblOffset val="100"/>
        <c:noMultiLvlLbl val="0"/>
      </c:catAx>
      <c:valAx>
        <c:axId val="49323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24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245712"/>
        <c:axId val="493239440"/>
      </c:barChart>
      <c:catAx>
        <c:axId val="49324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239440"/>
        <c:crosses val="autoZero"/>
        <c:auto val="1"/>
        <c:lblAlgn val="ctr"/>
        <c:lblOffset val="100"/>
        <c:noMultiLvlLbl val="0"/>
      </c:catAx>
      <c:valAx>
        <c:axId val="49323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24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72.599999999999994</c:v>
                </c:pt>
                <c:pt idx="1">
                  <c:v>10.3</c:v>
                </c:pt>
                <c:pt idx="2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241792"/>
        <c:axId val="493242184"/>
      </c:barChart>
      <c:catAx>
        <c:axId val="49324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242184"/>
        <c:crosses val="autoZero"/>
        <c:auto val="1"/>
        <c:lblAlgn val="ctr"/>
        <c:lblOffset val="100"/>
        <c:noMultiLvlLbl val="0"/>
      </c:catAx>
      <c:valAx>
        <c:axId val="49324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2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3282.4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244144"/>
        <c:axId val="493242968"/>
      </c:barChart>
      <c:catAx>
        <c:axId val="49324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242968"/>
        <c:crosses val="autoZero"/>
        <c:auto val="1"/>
        <c:lblAlgn val="ctr"/>
        <c:lblOffset val="100"/>
        <c:noMultiLvlLbl val="0"/>
      </c:catAx>
      <c:valAx>
        <c:axId val="493242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24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7656"/>
        <c:axId val="493494128"/>
      </c:barChart>
      <c:catAx>
        <c:axId val="49349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4128"/>
        <c:crosses val="autoZero"/>
        <c:auto val="1"/>
        <c:lblAlgn val="ctr"/>
        <c:lblOffset val="100"/>
        <c:noMultiLvlLbl val="0"/>
      </c:catAx>
      <c:valAx>
        <c:axId val="493494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8048"/>
        <c:axId val="493496480"/>
      </c:barChart>
      <c:catAx>
        <c:axId val="49349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6480"/>
        <c:crosses val="autoZero"/>
        <c:auto val="1"/>
        <c:lblAlgn val="ctr"/>
        <c:lblOffset val="100"/>
        <c:noMultiLvlLbl val="0"/>
      </c:catAx>
      <c:valAx>
        <c:axId val="49349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329296"/>
        <c:axId val="491331256"/>
      </c:barChart>
      <c:catAx>
        <c:axId val="49132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331256"/>
        <c:crosses val="autoZero"/>
        <c:auto val="1"/>
        <c:lblAlgn val="ctr"/>
        <c:lblOffset val="100"/>
        <c:noMultiLvlLbl val="0"/>
      </c:catAx>
      <c:valAx>
        <c:axId val="49133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32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11587.5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5304"/>
        <c:axId val="493492560"/>
      </c:barChart>
      <c:catAx>
        <c:axId val="49349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2560"/>
        <c:crosses val="autoZero"/>
        <c:auto val="1"/>
        <c:lblAlgn val="ctr"/>
        <c:lblOffset val="100"/>
        <c:noMultiLvlLbl val="0"/>
      </c:catAx>
      <c:valAx>
        <c:axId val="49349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1776"/>
        <c:axId val="493496088"/>
      </c:barChart>
      <c:catAx>
        <c:axId val="49349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6088"/>
        <c:crosses val="autoZero"/>
        <c:auto val="1"/>
        <c:lblAlgn val="ctr"/>
        <c:lblOffset val="100"/>
        <c:noMultiLvlLbl val="0"/>
      </c:catAx>
      <c:valAx>
        <c:axId val="49349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97264"/>
        <c:axId val="493492952"/>
      </c:barChart>
      <c:catAx>
        <c:axId val="49349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92952"/>
        <c:crosses val="autoZero"/>
        <c:auto val="1"/>
        <c:lblAlgn val="ctr"/>
        <c:lblOffset val="100"/>
        <c:noMultiLvlLbl val="0"/>
      </c:catAx>
      <c:valAx>
        <c:axId val="49349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9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329688"/>
        <c:axId val="491331648"/>
      </c:barChart>
      <c:catAx>
        <c:axId val="49132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331648"/>
        <c:crosses val="autoZero"/>
        <c:auto val="1"/>
        <c:lblAlgn val="ctr"/>
        <c:lblOffset val="100"/>
        <c:noMultiLvlLbl val="0"/>
      </c:catAx>
      <c:valAx>
        <c:axId val="49133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32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335176"/>
        <c:axId val="491332432"/>
      </c:barChart>
      <c:catAx>
        <c:axId val="49133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332432"/>
        <c:crosses val="autoZero"/>
        <c:auto val="1"/>
        <c:lblAlgn val="ctr"/>
        <c:lblOffset val="100"/>
        <c:noMultiLvlLbl val="0"/>
      </c:catAx>
      <c:valAx>
        <c:axId val="491332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33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48848"/>
        <c:axId val="492153552"/>
      </c:barChart>
      <c:catAx>
        <c:axId val="49214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3552"/>
        <c:crosses val="autoZero"/>
        <c:auto val="1"/>
        <c:lblAlgn val="ctr"/>
        <c:lblOffset val="100"/>
        <c:noMultiLvlLbl val="0"/>
      </c:catAx>
      <c:valAx>
        <c:axId val="49215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4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49240"/>
        <c:axId val="492151200"/>
      </c:barChart>
      <c:catAx>
        <c:axId val="49214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1200"/>
        <c:crosses val="autoZero"/>
        <c:auto val="1"/>
        <c:lblAlgn val="ctr"/>
        <c:lblOffset val="100"/>
        <c:noMultiLvlLbl val="0"/>
      </c:catAx>
      <c:valAx>
        <c:axId val="49215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4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48064"/>
        <c:axId val="492149632"/>
      </c:barChart>
      <c:catAx>
        <c:axId val="49214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49632"/>
        <c:crosses val="autoZero"/>
        <c:auto val="1"/>
        <c:lblAlgn val="ctr"/>
        <c:lblOffset val="100"/>
        <c:noMultiLvlLbl val="0"/>
      </c:catAx>
      <c:valAx>
        <c:axId val="49214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4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48456"/>
        <c:axId val="492152768"/>
      </c:barChart>
      <c:catAx>
        <c:axId val="49214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2768"/>
        <c:crosses val="autoZero"/>
        <c:auto val="1"/>
        <c:lblAlgn val="ctr"/>
        <c:lblOffset val="100"/>
        <c:noMultiLvlLbl val="0"/>
      </c:catAx>
      <c:valAx>
        <c:axId val="49215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4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김상진, ID : H2500038)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11:09:03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3282.4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72.599999999999994</v>
      </c>
      <c r="G8" s="59">
        <f>'DRIs DATA 입력'!G8</f>
        <v>10.3</v>
      </c>
      <c r="H8" s="59">
        <f>'DRIs DATA 입력'!H8</f>
        <v>17.100000000000001</v>
      </c>
      <c r="I8" s="46"/>
      <c r="J8" s="59" t="s">
        <v>216</v>
      </c>
      <c r="K8" s="59">
        <f>'DRIs DATA 입력'!K8</f>
        <v>7.3</v>
      </c>
      <c r="L8" s="59">
        <f>'DRIs DATA 입력'!L8</f>
        <v>21.7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1058.5999999999999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427.9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924.3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982.4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1962.5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11587.5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5349.2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302.39999999999998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1012.2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5.0999999999999996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468.7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138.80000000000001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0" sqref="G50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>
      <c r="A6" s="66" t="s">
        <v>56</v>
      </c>
      <c r="B6" s="66">
        <v>2200</v>
      </c>
      <c r="C6" s="66">
        <v>3282.4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50</v>
      </c>
      <c r="P6" s="66">
        <v>60</v>
      </c>
      <c r="Q6" s="66">
        <v>0</v>
      </c>
      <c r="R6" s="66">
        <v>0</v>
      </c>
      <c r="S6" s="66">
        <v>114.7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42.2</v>
      </c>
    </row>
    <row r="7" spans="1:27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>
      <c r="E8" s="66" t="s">
        <v>216</v>
      </c>
      <c r="F8" s="66">
        <v>72.599999999999994</v>
      </c>
      <c r="G8" s="66">
        <v>10.3</v>
      </c>
      <c r="H8" s="66">
        <v>17.100000000000001</v>
      </c>
      <c r="J8" s="66" t="s">
        <v>216</v>
      </c>
      <c r="K8" s="66">
        <v>7.3</v>
      </c>
      <c r="L8" s="66">
        <v>21.7</v>
      </c>
    </row>
    <row r="13" spans="1:27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>
      <c r="A16" s="66" t="s">
        <v>222</v>
      </c>
      <c r="B16" s="66">
        <v>530</v>
      </c>
      <c r="C16" s="66">
        <v>750</v>
      </c>
      <c r="D16" s="66">
        <v>0</v>
      </c>
      <c r="E16" s="66">
        <v>3000</v>
      </c>
      <c r="F16" s="66">
        <v>1058.5999999999999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32.6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6.5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427.9</v>
      </c>
    </row>
    <row r="23" spans="1:62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233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2.4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27.1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924.3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3.4</v>
      </c>
    </row>
    <row r="33" spans="1:68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982.4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1962.5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11587.5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5349.2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302.39999999999998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191</v>
      </c>
    </row>
    <row r="43" spans="1:68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25.9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17.3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1012.2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5.0999999999999996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468.7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138.80000000000001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71" t="s">
        <v>281</v>
      </c>
      <c r="B2" s="71" t="s">
        <v>282</v>
      </c>
      <c r="C2" s="71" t="s">
        <v>276</v>
      </c>
      <c r="D2" s="71">
        <v>54</v>
      </c>
      <c r="E2" s="71">
        <v>3282.4349999999999</v>
      </c>
      <c r="F2" s="71">
        <v>486.25720000000001</v>
      </c>
      <c r="G2" s="71">
        <v>68.936409999999995</v>
      </c>
      <c r="H2" s="71">
        <v>38.780513999999997</v>
      </c>
      <c r="I2" s="71">
        <v>30.155895000000001</v>
      </c>
      <c r="J2" s="71">
        <v>114.68528999999999</v>
      </c>
      <c r="K2" s="71">
        <v>60.267919999999997</v>
      </c>
      <c r="L2" s="71">
        <v>54.417361999999997</v>
      </c>
      <c r="M2" s="71">
        <v>42.164954999999999</v>
      </c>
      <c r="N2" s="71">
        <v>3.8660220000000001</v>
      </c>
      <c r="O2" s="71">
        <v>23.988496999999999</v>
      </c>
      <c r="P2" s="71">
        <v>1833.4717000000001</v>
      </c>
      <c r="Q2" s="71">
        <v>47.071689999999997</v>
      </c>
      <c r="R2" s="71">
        <v>1058.6387</v>
      </c>
      <c r="S2" s="71">
        <v>170.36698999999999</v>
      </c>
      <c r="T2" s="71">
        <v>10659.257</v>
      </c>
      <c r="U2" s="71">
        <v>6.4552389999999997</v>
      </c>
      <c r="V2" s="71">
        <v>32.638440000000003</v>
      </c>
      <c r="W2" s="71">
        <v>427.94272000000001</v>
      </c>
      <c r="X2" s="71">
        <v>232.95432</v>
      </c>
      <c r="Y2" s="71">
        <v>2.8911880000000001</v>
      </c>
      <c r="Z2" s="71">
        <v>2.4262443</v>
      </c>
      <c r="AA2" s="71">
        <v>27.061662999999999</v>
      </c>
      <c r="AB2" s="71">
        <v>3.0374343000000001</v>
      </c>
      <c r="AC2" s="71">
        <v>924.29949999999997</v>
      </c>
      <c r="AD2" s="71">
        <v>17.045252000000001</v>
      </c>
      <c r="AE2" s="71">
        <v>3.7686803000000002</v>
      </c>
      <c r="AF2" s="71">
        <v>3.3593479999999998</v>
      </c>
      <c r="AG2" s="71">
        <v>982.41832999999997</v>
      </c>
      <c r="AH2" s="71">
        <v>525.65099999999995</v>
      </c>
      <c r="AI2" s="71">
        <v>456.76736</v>
      </c>
      <c r="AJ2" s="71">
        <v>1962.4629</v>
      </c>
      <c r="AK2" s="71">
        <v>11587.46</v>
      </c>
      <c r="AL2" s="71">
        <v>302.43786999999998</v>
      </c>
      <c r="AM2" s="71">
        <v>5349.1869999999999</v>
      </c>
      <c r="AN2" s="71">
        <v>191.0009</v>
      </c>
      <c r="AO2" s="71">
        <v>25.921339</v>
      </c>
      <c r="AP2" s="71">
        <v>18.328087</v>
      </c>
      <c r="AQ2" s="71">
        <v>7.5932526999999999</v>
      </c>
      <c r="AR2" s="71">
        <v>17.349789999999999</v>
      </c>
      <c r="AS2" s="71">
        <v>1012.1622</v>
      </c>
      <c r="AT2" s="71">
        <v>9.149185E-2</v>
      </c>
      <c r="AU2" s="71">
        <v>5.0681357</v>
      </c>
      <c r="AV2" s="71">
        <v>468.66266000000002</v>
      </c>
      <c r="AW2" s="71">
        <v>138.80852999999999</v>
      </c>
      <c r="AX2" s="71">
        <v>0.34148677999999999</v>
      </c>
      <c r="AY2" s="71">
        <v>2.7672482</v>
      </c>
      <c r="AZ2" s="71">
        <v>493.18419999999998</v>
      </c>
      <c r="BA2" s="71">
        <v>61.644547000000003</v>
      </c>
      <c r="BB2" s="71">
        <v>18.224471999999999</v>
      </c>
      <c r="BC2" s="71">
        <v>22.222456000000001</v>
      </c>
      <c r="BD2" s="71">
        <v>21.177301</v>
      </c>
      <c r="BE2" s="71">
        <v>1.2361898</v>
      </c>
      <c r="BF2" s="71">
        <v>5.5614375999999996</v>
      </c>
      <c r="BG2" s="71">
        <v>2.7754899999999998E-3</v>
      </c>
      <c r="BH2" s="71">
        <v>4.4318169999999997E-2</v>
      </c>
      <c r="BI2" s="71">
        <v>3.4808516999999997E-2</v>
      </c>
      <c r="BJ2" s="71">
        <v>0.13149337</v>
      </c>
      <c r="BK2" s="71">
        <v>2.13499E-4</v>
      </c>
      <c r="BL2" s="71">
        <v>0.50370985000000001</v>
      </c>
      <c r="BM2" s="71">
        <v>5.6281980000000003</v>
      </c>
      <c r="BN2" s="71">
        <v>1.65666</v>
      </c>
      <c r="BO2" s="71">
        <v>101.32980000000001</v>
      </c>
      <c r="BP2" s="71">
        <v>14.8688345</v>
      </c>
      <c r="BQ2" s="71">
        <v>27.256720000000001</v>
      </c>
      <c r="BR2" s="71">
        <v>105.63646</v>
      </c>
      <c r="BS2" s="71">
        <v>76.971689999999995</v>
      </c>
      <c r="BT2" s="71">
        <v>18.205286000000001</v>
      </c>
      <c r="BU2" s="71">
        <v>0.53514236000000004</v>
      </c>
      <c r="BV2" s="71">
        <v>0.10007121400000001</v>
      </c>
      <c r="BW2" s="71">
        <v>1.1915846000000001</v>
      </c>
      <c r="BX2" s="71">
        <v>2.4503064000000001</v>
      </c>
      <c r="BY2" s="71">
        <v>0.22042833000000001</v>
      </c>
      <c r="BZ2" s="71">
        <v>1.126342E-3</v>
      </c>
      <c r="CA2" s="71">
        <v>1.4896634</v>
      </c>
      <c r="CB2" s="71">
        <v>4.5063473E-2</v>
      </c>
      <c r="CC2" s="71">
        <v>0.40328068</v>
      </c>
      <c r="CD2" s="71">
        <v>3.9147352999999998</v>
      </c>
      <c r="CE2" s="71">
        <v>9.9940100000000004E-2</v>
      </c>
      <c r="CF2" s="71">
        <v>0.46037745000000002</v>
      </c>
      <c r="CG2" s="165">
        <v>1.2500000000000001E-6</v>
      </c>
      <c r="CH2" s="71">
        <v>8.1279560000000001E-2</v>
      </c>
      <c r="CI2" s="71">
        <v>1.5351467000000001E-2</v>
      </c>
      <c r="CJ2" s="71">
        <v>8.3636630000000007</v>
      </c>
      <c r="CK2" s="71">
        <v>1.8991299999999999E-2</v>
      </c>
      <c r="CL2" s="71">
        <v>4.4926624000000004</v>
      </c>
      <c r="CM2" s="71">
        <v>5.2695074000000002</v>
      </c>
      <c r="CN2" s="71">
        <v>3846.4252999999999</v>
      </c>
      <c r="CO2" s="71">
        <v>6638.9193999999998</v>
      </c>
      <c r="CP2" s="71">
        <v>3974.4634000000001</v>
      </c>
      <c r="CQ2" s="71">
        <v>1528.5331000000001</v>
      </c>
      <c r="CR2" s="71">
        <v>813.07366999999999</v>
      </c>
      <c r="CS2" s="71">
        <v>739.40350000000001</v>
      </c>
      <c r="CT2" s="71">
        <v>3815.4814000000001</v>
      </c>
      <c r="CU2" s="71">
        <v>2331.9495000000002</v>
      </c>
      <c r="CV2" s="71">
        <v>2242.4407000000001</v>
      </c>
      <c r="CW2" s="71">
        <v>2660.7473</v>
      </c>
      <c r="CX2" s="71">
        <v>787.07259999999997</v>
      </c>
      <c r="CY2" s="71">
        <v>4850.5839999999998</v>
      </c>
      <c r="CZ2" s="71">
        <v>2365.8130000000001</v>
      </c>
      <c r="DA2" s="71">
        <v>5527.0155999999997</v>
      </c>
      <c r="DB2" s="71">
        <v>5260.6480000000001</v>
      </c>
      <c r="DC2" s="71">
        <v>7695.0829999999996</v>
      </c>
      <c r="DD2" s="71">
        <v>13928.091</v>
      </c>
      <c r="DE2" s="71">
        <v>2752.9960000000001</v>
      </c>
      <c r="DF2" s="71">
        <v>6562.3850000000002</v>
      </c>
      <c r="DG2" s="71">
        <v>3063.9760000000001</v>
      </c>
      <c r="DH2" s="71">
        <v>217.04804999999999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61.644547000000003</v>
      </c>
      <c r="B6">
        <f>BB2</f>
        <v>18.224471999999999</v>
      </c>
      <c r="C6">
        <f>BC2</f>
        <v>22.222456000000001</v>
      </c>
      <c r="D6">
        <f>BD2</f>
        <v>21.177301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6" sqref="E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24325</v>
      </c>
      <c r="C2" s="56">
        <f ca="1">YEAR(TODAY())-YEAR(B2)+IF(TODAY()&gt;=DATE(YEAR(TODAY()),MONTH(B2),DAY(B2)),0,-1)</f>
        <v>54</v>
      </c>
      <c r="E2" s="52">
        <v>171</v>
      </c>
      <c r="F2" s="53" t="s">
        <v>39</v>
      </c>
      <c r="G2" s="52">
        <v>73.5</v>
      </c>
      <c r="H2" s="51" t="s">
        <v>41</v>
      </c>
      <c r="I2" s="78">
        <f>ROUND(G3/E3^2,1)</f>
        <v>25.1</v>
      </c>
    </row>
    <row r="3" spans="1:9">
      <c r="E3" s="51">
        <f>E2/100</f>
        <v>1.71</v>
      </c>
      <c r="F3" s="51" t="s">
        <v>40</v>
      </c>
      <c r="G3" s="51">
        <f>G2</f>
        <v>73.5</v>
      </c>
      <c r="H3" s="51" t="s">
        <v>41</v>
      </c>
      <c r="I3" s="78"/>
    </row>
    <row r="4" spans="1:9">
      <c r="A4" t="s">
        <v>273</v>
      </c>
    </row>
    <row r="5" spans="1:9">
      <c r="B5" s="60">
        <v>44187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김상진, ID : H2500038)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11:09:03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AE1" sqref="AE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44187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54</v>
      </c>
      <c r="G12" s="143"/>
      <c r="H12" s="143"/>
      <c r="I12" s="143"/>
      <c r="K12" s="134">
        <f>'개인정보 및 신체계측 입력'!E2</f>
        <v>171</v>
      </c>
      <c r="L12" s="135"/>
      <c r="M12" s="128">
        <f>'개인정보 및 신체계측 입력'!G2</f>
        <v>73.5</v>
      </c>
      <c r="N12" s="129"/>
      <c r="O12" s="124" t="s">
        <v>271</v>
      </c>
      <c r="P12" s="118"/>
      <c r="Q12" s="121">
        <f>'개인정보 및 신체계측 입력'!I2</f>
        <v>25.1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김상진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72.599999999999994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10.3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17.100000000000001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54</v>
      </c>
      <c r="R69" s="35"/>
      <c r="S69" s="35"/>
      <c r="T69" s="6"/>
    </row>
    <row r="70" spans="2:21" ht="18" customHeight="1" thickBot="1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21.7</v>
      </c>
      <c r="L72" s="36" t="s">
        <v>53</v>
      </c>
      <c r="M72" s="36">
        <f>ROUND('DRIs DATA'!K8,1)</f>
        <v>7.3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171</v>
      </c>
      <c r="C94" s="93"/>
      <c r="D94" s="93"/>
      <c r="E94" s="93"/>
      <c r="F94" s="96">
        <f>ROUND('DRIs DATA'!F16/'DRIs DATA'!C16*100,2)</f>
        <v>141.15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271.67</v>
      </c>
      <c r="R94" s="93" t="s">
        <v>167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171</v>
      </c>
      <c r="C121" s="16"/>
      <c r="D121" s="16"/>
      <c r="E121" s="15"/>
      <c r="F121" s="96">
        <f>ROUND('DRIs DATA'!F26/'DRIs DATA'!C26*100,2)</f>
        <v>233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200</v>
      </c>
      <c r="R121" s="93" t="s">
        <v>166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171</v>
      </c>
      <c r="C172" s="20"/>
      <c r="D172" s="20"/>
      <c r="E172" s="6"/>
      <c r="F172" s="96">
        <f>ROUND('DRIs DATA'!F36/'DRIs DATA'!C36*100,2)</f>
        <v>122.8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772.5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171</v>
      </c>
      <c r="C197" s="20"/>
      <c r="D197" s="20"/>
      <c r="E197" s="6"/>
      <c r="F197" s="96">
        <f>ROUND('DRIs DATA'!F46/'DRIs DATA'!C46*100,2)</f>
        <v>259</v>
      </c>
      <c r="G197" s="96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2021-02-15T02:26:01Z</dcterms:modified>
</cp:coreProperties>
</file>