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<sst xmlns="http://schemas.openxmlformats.org/spreadsheetml/2006/main" count="692" uniqueCount="338">
  <si>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</si>
  <si>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</si>
  <si>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</si>
  <si>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</si>
  <si>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</si>
  <si>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</si>
  <si>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</si>
  <si>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</si>
  <si>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</si>
  <si>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</si>
  <si>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</si>
  <si>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</si>
  <si>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</si>
  <si>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</si>
  <si>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</si>
  <si>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</si>
  <si>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</si>
  <si>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</si>
  <si>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</si>
  <si>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</si>
  <si>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</si>
  <si>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</si>
  <si>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</si>
  <si>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</si>
  <si>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</si>
  <si>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</si>
  <si>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</si>
  <si>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</si>
  <si>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</si>
  <si>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</si>
  <si>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</si>
  <si>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</si>
  <si>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</si>
  <si>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</si>
  <si>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</si>
  <si>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</si>
  <si>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</si>
  <si>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</si>
  <si>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</si>
  <si>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</si>
  <si>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</si>
  <si>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</si>
  <si>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</si>
  <si>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</si>
  <si>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</si>
  <si>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</si>
  <si>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</si>
  <si>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</si>
  <si>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</si>
  <si>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</si>
  <si>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</si>
  <si>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</si>
  <si>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</si>
  <si>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</si>
  <si>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</si>
  <si>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</si>
  <si>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</si>
  <si>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</si>
  <si>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</si>
  <si>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</si>
  <si>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</si>
  <si>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</si>
  <si>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</si>
  <si>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</si>
  <si>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</si>
  <si>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</si>
  <si>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</si>
  <si>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</si>
  <si>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</si>
  <si>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</si>
  <si>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</si>
  <si>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</si>
  <si>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</si>
  <si>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</si>
  <si>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</si>
  <si>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</si>
  <si>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</si>
  <si>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</si>
  <si>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</si>
  <si>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</si>
  <si>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</si>
  <si>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</si>
  <si>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</si>
  <si>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</si>
  <si>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</si>
  <si>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</si>
  <si>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</si>
  <si>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</si>
  <si>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</si>
  <si>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</si>
  <si>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</si>
  <si>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</si>
  <si>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</si>
  <si>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</si>
  <si>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</si>
  <si>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</si>
  <si>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</si>
  <si>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</si>
  <si>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</si>
  <si>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</si>
  <si>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</si>
  <si>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</si>
  <si>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</si>
  <si>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</si>
  <si>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</si>
  <si>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</si>
  <si>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</si>
  <si>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</si>
  <si>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</si>
  <si>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</si>
  <si>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</si>
  <si>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</si>
  <si>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</si>
  <si>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</si>
  <si>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</si>
  <si>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</si>
  <si>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</si>
  <si>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</si>
  <si>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</si>
  <si>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</si>
  <si>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</si>
  <si>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</si>
  <si>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</si>
  <si>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</si>
  <si>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</si>
  <si>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</si>
  <si>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</si>
  <si>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</si>
  <si>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</si>
  <si>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</si>
  <si>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</si>
  <si>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</si>
  <si>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</si>
  <si>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</si>
  <si>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</si>
  <si>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</si>
  <si>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</si>
  <si>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</si>
  <si>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</si>
  <si>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</si>
  <si>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</si>
  <si>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</si>
  <si>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</si>
  <si>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</si>
  <si>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</si>
  <si>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</si>
  <si>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</si>
  <si>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</si>
  <si>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</si>
  <si>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</si>
  <si>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</si>
  <si>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</si>
  <si>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</si>
  <si>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</si>
  <si>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</si>
  <si>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</si>
  <si>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</si>
  <si>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</si>
  <si>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</si>
  <si>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</si>
  <si>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</si>
  <si>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</si>
  <si>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</si>
  <si>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</si>
  <si>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</si>
  <si>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</si>
  <si>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</si>
  <si>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</si>
  <si>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</si>
  <si>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</si>
  <si>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</si>
  <si>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</si>
  <si>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</si>
  <si>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</si>
  <si>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</si>
  <si>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</si>
  <si>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</si>
  <si>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</si>
  <si>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</si>
  <si>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</si>
  <si>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</si>
  <si>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</si>
  <si>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</si>
  <si>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</si>
  <si>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</si>
  <si>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</si>
  <si>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</si>
  <si>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</si>
  <si>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</si>
  <si>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</si>
  <si>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</si>
  <si>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</si>
  <si>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</si>
  <si>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</si>
  <si>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</si>
  <si>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</si>
  <si>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</si>
  <si>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</si>
  <si>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</si>
  <si>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</si>
  <si>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</si>
  <si>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</si>
  <si>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</si>
  <si>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</si>
  <si>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</si>
  <si>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</si>
  <si>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</si>
  <si>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</si>
  <si>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</si>
  <si>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</si>
  <si>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</si>
  <si>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</si>
  <si>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</si>
  <si>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</si>
  <si>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</si>
  <si>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</si>
  <si>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</si>
  <si>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</si>
  <si>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</si>
  <si>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</si>
  <si>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</si>
  <si>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</si>
  <si>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</si>
  <si>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</si>
  <si>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</si>
  <si>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</si>
  <si>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</si>
  <si>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</si>
  <si>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</si>
  <si>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</si>
  <si>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</si>
  <si>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</si>
  <si>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</si>
  <si>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</si>
  <si>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</si>
  <si>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</si>
  <si>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</si>
  <si>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</si>
  <si>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</si>
  <si>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</si>
  <si>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</si>
  <si>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</si>
  <si>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</si>
  <si>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</si>
  <si>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</si>
  <si>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</si>
  <si>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</si>
  <si>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</si>
  <si>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</si>
  <si>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</si>
  <si>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</si>
  <si>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</si>
  <si>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</si>
  <si>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</si>
  <si>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</si>
  <si>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</si>
  <si>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</si>
  <si>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</si>
  <si>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</si>
  <si>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</si>
  <si>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</si>
  <si>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</si>
  <si>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</si>
  <si>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</si>
  <si>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</si>
  <si>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</si>
  <si>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</si>
  <si>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</si>
  <si>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</si>
  <si>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</si>
  <si>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</si>
  <si>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</si>
  <si>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</si>
  <si>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</si>
  <si>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</si>
  <si>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</si>
  <si>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M</t>
  </si>
  <si>
    <t>섭취량</t>
    <phoneticPr fontId="1" type="noConversion"/>
  </si>
  <si>
    <t>n-3불포화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</si>
  <si>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</si>
  <si>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</si>
  <si>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</si>
  <si>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식이섬유(g/일)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</si>
  <si>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</si>
  <si>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</si>
  <si>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</si>
  <si>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</si>
  <si>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</si>
  <si>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</si>
  <si>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</si>
  <si>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</si>
  <si>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</si>
  <si>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</si>
  <si>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</si>
  <si>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</si>
  <si>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</si>
  <si>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</si>
  <si>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</si>
  <si>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</si>
  <si>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</si>
  <si>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</si>
  <si>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</si>
  <si>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</si>
  <si>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</si>
  <si>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</si>
  <si>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</si>
  <si>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</si>
  <si>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</si>
  <si>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</si>
  <si>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</si>
  <si>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</si>
  <si>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</si>
  <si>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</si>
  <si>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</si>
  <si>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</si>
  <si>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</si>
  <si>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</si>
  <si>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</si>
  <si>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</si>
  <si>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</si>
  <si>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탄수화물</t>
    <phoneticPr fontId="1" type="noConversion"/>
  </si>
  <si>
    <t>지방</t>
    <phoneticPr fontId="1" type="noConversion"/>
  </si>
  <si>
    <t>n-6불포화</t>
    <phoneticPr fontId="1" type="noConversion"/>
  </si>
  <si>
    <t>충분섭취량</t>
    <phoneticPr fontId="1" type="noConversion"/>
  </si>
  <si>
    <t>적정비율(최소)</t>
    <phoneticPr fontId="1" type="noConversion"/>
  </si>
  <si>
    <t>단백질(g/일)</t>
    <phoneticPr fontId="1" type="noConversion"/>
  </si>
  <si>
    <t>적정비율(최대)</t>
    <phoneticPr fontId="1" type="noConversion"/>
  </si>
  <si>
    <t>섭취비율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</si>
  <si>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</si>
  <si>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</si>
  <si>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</si>
  <si>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판토텐산</t>
    <phoneticPr fontId="1" type="noConversion"/>
  </si>
  <si>
    <t>칼륨</t>
    <phoneticPr fontId="1" type="noConversion"/>
  </si>
  <si>
    <t>불소</t>
    <phoneticPr fontId="1" type="noConversion"/>
  </si>
  <si>
    <t>H2500045</t>
  </si>
  <si>
    <t>고돈윤</t>
  </si>
  <si>
    <t>(설문지 : FFQ 95문항 설문지, 사용자 : 고돈윤, ID : H2500045)</t>
  </si>
  <si>
    <t>2022년 05월 03일 13:20:57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</si>
</sst>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60.721043000000002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363528"/>
        <c:axId val="526361176"/>
      </c:barChart>
      <c:catAx>
        <c:axId val="526363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361176"/>
        <c:crosses val="autoZero"/>
        <c:auto val="1"/>
        <c:lblAlgn val="ctr"/>
        <c:lblOffset val="100"/>
        <c:noMultiLvlLbl val="0"/>
      </c:catAx>
      <c:valAx>
        <c:axId val="526361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363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1.8444891000000001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063096"/>
        <c:axId val="556386112"/>
      </c:barChart>
      <c:catAx>
        <c:axId val="556063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386112"/>
        <c:crosses val="autoZero"/>
        <c:auto val="1"/>
        <c:lblAlgn val="ctr"/>
        <c:lblOffset val="100"/>
        <c:noMultiLvlLbl val="0"/>
      </c:catAx>
      <c:valAx>
        <c:axId val="556386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63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0.66408926000000001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388072"/>
        <c:axId val="556383760"/>
      </c:barChart>
      <c:catAx>
        <c:axId val="556388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383760"/>
        <c:crosses val="autoZero"/>
        <c:auto val="1"/>
        <c:lblAlgn val="ctr"/>
        <c:lblOffset val="100"/>
        <c:noMultiLvlLbl val="0"/>
      </c:catAx>
      <c:valAx>
        <c:axId val="556383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388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1020.91205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386896"/>
        <c:axId val="556382976"/>
      </c:barChart>
      <c:catAx>
        <c:axId val="556386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382976"/>
        <c:crosses val="autoZero"/>
        <c:auto val="1"/>
        <c:lblAlgn val="ctr"/>
        <c:lblOffset val="100"/>
        <c:noMultiLvlLbl val="0"/>
      </c:catAx>
      <c:valAx>
        <c:axId val="556382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38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2097.5880999999999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383368"/>
        <c:axId val="556387288"/>
      </c:barChart>
      <c:catAx>
        <c:axId val="556383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387288"/>
        <c:crosses val="autoZero"/>
        <c:auto val="1"/>
        <c:lblAlgn val="ctr"/>
        <c:lblOffset val="100"/>
        <c:noMultiLvlLbl val="0"/>
      </c:catAx>
      <c:valAx>
        <c:axId val="55638728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383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48.593273000000003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384936"/>
        <c:axId val="556385720"/>
      </c:barChart>
      <c:catAx>
        <c:axId val="556384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385720"/>
        <c:crosses val="autoZero"/>
        <c:auto val="1"/>
        <c:lblAlgn val="ctr"/>
        <c:lblOffset val="100"/>
        <c:noMultiLvlLbl val="0"/>
      </c:catAx>
      <c:valAx>
        <c:axId val="556385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384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103.53963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389640"/>
        <c:axId val="556388856"/>
      </c:barChart>
      <c:catAx>
        <c:axId val="556389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388856"/>
        <c:crosses val="autoZero"/>
        <c:auto val="1"/>
        <c:lblAlgn val="ctr"/>
        <c:lblOffset val="100"/>
        <c:noMultiLvlLbl val="0"/>
      </c:catAx>
      <c:valAx>
        <c:axId val="556388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389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9.9068769999999997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385328"/>
        <c:axId val="556390032"/>
      </c:barChart>
      <c:catAx>
        <c:axId val="55638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390032"/>
        <c:crosses val="autoZero"/>
        <c:auto val="1"/>
        <c:lblAlgn val="ctr"/>
        <c:lblOffset val="100"/>
        <c:noMultiLvlLbl val="0"/>
      </c:catAx>
      <c:valAx>
        <c:axId val="556390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38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1516.6560999999999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060544"/>
        <c:axId val="555065640"/>
      </c:barChart>
      <c:catAx>
        <c:axId val="55506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065640"/>
        <c:crosses val="autoZero"/>
        <c:auto val="1"/>
        <c:lblAlgn val="ctr"/>
        <c:lblOffset val="100"/>
        <c:noMultiLvlLbl val="0"/>
      </c:catAx>
      <c:valAx>
        <c:axId val="5550656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06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0.18839599000000001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059760"/>
        <c:axId val="555066816"/>
      </c:barChart>
      <c:catAx>
        <c:axId val="555059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066816"/>
        <c:crosses val="autoZero"/>
        <c:auto val="1"/>
        <c:lblAlgn val="ctr"/>
        <c:lblOffset val="100"/>
        <c:noMultiLvlLbl val="0"/>
      </c:catAx>
      <c:valAx>
        <c:axId val="555066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05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3.1120833999999999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060936"/>
        <c:axId val="555061328"/>
      </c:barChart>
      <c:catAx>
        <c:axId val="555060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061328"/>
        <c:crosses val="autoZero"/>
        <c:auto val="1"/>
        <c:lblAlgn val="ctr"/>
        <c:lblOffset val="100"/>
        <c:noMultiLvlLbl val="0"/>
      </c:catAx>
      <c:valAx>
        <c:axId val="5550613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060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19.264983999999998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363920"/>
        <c:axId val="526364312"/>
      </c:barChart>
      <c:catAx>
        <c:axId val="526363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364312"/>
        <c:crosses val="autoZero"/>
        <c:auto val="1"/>
        <c:lblAlgn val="ctr"/>
        <c:lblOffset val="100"/>
        <c:noMultiLvlLbl val="0"/>
      </c:catAx>
      <c:valAx>
        <c:axId val="526364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363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296.08987000000002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067208"/>
        <c:axId val="555062504"/>
      </c:barChart>
      <c:catAx>
        <c:axId val="555067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062504"/>
        <c:crosses val="autoZero"/>
        <c:auto val="1"/>
        <c:lblAlgn val="ctr"/>
        <c:lblOffset val="100"/>
        <c:noMultiLvlLbl val="0"/>
      </c:catAx>
      <c:valAx>
        <c:axId val="555062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067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77.533455000000004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063288"/>
        <c:axId val="555063680"/>
      </c:barChart>
      <c:catAx>
        <c:axId val="55506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063680"/>
        <c:crosses val="autoZero"/>
        <c:auto val="1"/>
        <c:lblAlgn val="ctr"/>
        <c:lblOffset val="100"/>
        <c:noMultiLvlLbl val="0"/>
      </c:catAx>
      <c:valAx>
        <c:axId val="55506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063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4.7990000000000004</c:v>
                </c:pt>
                <c:pt idx="1">
                  <c:v>16.007000000000001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55066424"/>
        <c:axId val="555062112"/>
      </c:barChart>
      <c:catAx>
        <c:axId val="555066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062112"/>
        <c:crosses val="autoZero"/>
        <c:auto val="1"/>
        <c:lblAlgn val="ctr"/>
        <c:lblOffset val="100"/>
        <c:noMultiLvlLbl val="0"/>
      </c:catAx>
      <c:valAx>
        <c:axId val="555062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066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10.434316000000001</c:v>
                </c:pt>
                <c:pt idx="1">
                  <c:v>12.71992</c:v>
                </c:pt>
                <c:pt idx="2">
                  <c:v>15.993650000000001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312.22723000000002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064464"/>
        <c:axId val="555344856"/>
      </c:barChart>
      <c:catAx>
        <c:axId val="55506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344856"/>
        <c:crosses val="autoZero"/>
        <c:auto val="1"/>
        <c:lblAlgn val="ctr"/>
        <c:lblOffset val="100"/>
        <c:noMultiLvlLbl val="0"/>
      </c:catAx>
      <c:valAx>
        <c:axId val="555344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064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14.011920999999999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342504"/>
        <c:axId val="555345248"/>
      </c:barChart>
      <c:catAx>
        <c:axId val="555342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345248"/>
        <c:crosses val="autoZero"/>
        <c:auto val="1"/>
        <c:lblAlgn val="ctr"/>
        <c:lblOffset val="100"/>
        <c:noMultiLvlLbl val="0"/>
      </c:catAx>
      <c:valAx>
        <c:axId val="555345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342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74.311000000000007</c:v>
                </c:pt>
                <c:pt idx="1">
                  <c:v>9.3480000000000008</c:v>
                </c:pt>
                <c:pt idx="2">
                  <c:v>16.341000000000001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55344072"/>
        <c:axId val="555343288"/>
      </c:barChart>
      <c:catAx>
        <c:axId val="555344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343288"/>
        <c:crosses val="autoZero"/>
        <c:auto val="1"/>
        <c:lblAlgn val="ctr"/>
        <c:lblOffset val="100"/>
        <c:noMultiLvlLbl val="0"/>
      </c:catAx>
      <c:valAx>
        <c:axId val="555343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344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1683.7336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348776"/>
        <c:axId val="555341328"/>
      </c:barChart>
      <c:catAx>
        <c:axId val="555348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341328"/>
        <c:crosses val="autoZero"/>
        <c:auto val="1"/>
        <c:lblAlgn val="ctr"/>
        <c:lblOffset val="100"/>
        <c:noMultiLvlLbl val="0"/>
      </c:catAx>
      <c:valAx>
        <c:axId val="5553413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348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62.728270000000002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345640"/>
        <c:axId val="555341720"/>
      </c:barChart>
      <c:catAx>
        <c:axId val="555345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341720"/>
        <c:crosses val="autoZero"/>
        <c:auto val="1"/>
        <c:lblAlgn val="ctr"/>
        <c:lblOffset val="100"/>
        <c:noMultiLvlLbl val="0"/>
      </c:catAx>
      <c:valAx>
        <c:axId val="555341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345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324.30916999999999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348384"/>
        <c:axId val="555346816"/>
      </c:barChart>
      <c:catAx>
        <c:axId val="555348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346816"/>
        <c:crosses val="autoZero"/>
        <c:auto val="1"/>
        <c:lblAlgn val="ctr"/>
        <c:lblOffset val="100"/>
        <c:noMultiLvlLbl val="0"/>
      </c:catAx>
      <c:valAx>
        <c:axId val="555346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34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2.6487367000000002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196088"/>
        <c:axId val="188195304"/>
      </c:barChart>
      <c:catAx>
        <c:axId val="188196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195304"/>
        <c:crosses val="autoZero"/>
        <c:auto val="1"/>
        <c:lblAlgn val="ctr"/>
        <c:lblOffset val="100"/>
        <c:noMultiLvlLbl val="0"/>
      </c:catAx>
      <c:valAx>
        <c:axId val="188195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196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3348.1516000000001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344464"/>
        <c:axId val="555347208"/>
      </c:barChart>
      <c:catAx>
        <c:axId val="55534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347208"/>
        <c:crosses val="autoZero"/>
        <c:auto val="1"/>
        <c:lblAlgn val="ctr"/>
        <c:lblOffset val="100"/>
        <c:noMultiLvlLbl val="0"/>
      </c:catAx>
      <c:valAx>
        <c:axId val="555347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344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11.545417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9574032"/>
        <c:axId val="619573248"/>
      </c:barChart>
      <c:catAx>
        <c:axId val="619574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9573248"/>
        <c:crosses val="autoZero"/>
        <c:auto val="1"/>
        <c:lblAlgn val="ctr"/>
        <c:lblOffset val="100"/>
        <c:noMultiLvlLbl val="0"/>
      </c:catAx>
      <c:valAx>
        <c:axId val="619573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957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1.6936036000000001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9575600"/>
        <c:axId val="619579520"/>
      </c:barChart>
      <c:catAx>
        <c:axId val="619575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9579520"/>
        <c:crosses val="autoZero"/>
        <c:auto val="1"/>
        <c:lblAlgn val="ctr"/>
        <c:lblOffset val="100"/>
        <c:noMultiLvlLbl val="0"/>
      </c:catAx>
      <c:valAx>
        <c:axId val="619579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957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118.35915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065840"/>
        <c:axId val="556062704"/>
      </c:barChart>
      <c:catAx>
        <c:axId val="556065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62704"/>
        <c:crosses val="autoZero"/>
        <c:auto val="1"/>
        <c:lblAlgn val="ctr"/>
        <c:lblOffset val="100"/>
        <c:noMultiLvlLbl val="0"/>
      </c:catAx>
      <c:valAx>
        <c:axId val="556062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65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0.97893160000000001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068192"/>
        <c:axId val="556063880"/>
      </c:barChart>
      <c:catAx>
        <c:axId val="556068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63880"/>
        <c:crosses val="autoZero"/>
        <c:auto val="1"/>
        <c:lblAlgn val="ctr"/>
        <c:lblOffset val="100"/>
        <c:noMultiLvlLbl val="0"/>
      </c:catAx>
      <c:valAx>
        <c:axId val="556063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68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12.935805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060744"/>
        <c:axId val="556061136"/>
      </c:barChart>
      <c:catAx>
        <c:axId val="556060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61136"/>
        <c:crosses val="autoZero"/>
        <c:auto val="1"/>
        <c:lblAlgn val="ctr"/>
        <c:lblOffset val="100"/>
        <c:noMultiLvlLbl val="0"/>
      </c:catAx>
      <c:valAx>
        <c:axId val="556061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60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1.6936036000000001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063488"/>
        <c:axId val="556067408"/>
      </c:barChart>
      <c:catAx>
        <c:axId val="556063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67408"/>
        <c:crosses val="autoZero"/>
        <c:auto val="1"/>
        <c:lblAlgn val="ctr"/>
        <c:lblOffset val="100"/>
        <c:noMultiLvlLbl val="0"/>
      </c:catAx>
      <c:valAx>
        <c:axId val="556067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6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387.74835000000002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067800"/>
        <c:axId val="556061920"/>
      </c:barChart>
      <c:catAx>
        <c:axId val="55606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61920"/>
        <c:crosses val="autoZero"/>
        <c:auto val="1"/>
        <c:lblAlgn val="ctr"/>
        <c:lblOffset val="100"/>
        <c:noMultiLvlLbl val="0"/>
      </c:catAx>
      <c:valAx>
        <c:axId val="556061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6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6.6757382999999999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066232"/>
        <c:axId val="556066624"/>
      </c:barChart>
      <c:catAx>
        <c:axId val="556066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66624"/>
        <c:crosses val="autoZero"/>
        <c:auto val="1"/>
        <c:lblAlgn val="ctr"/>
        <c:lblOffset val="100"/>
        <c:noMultiLvlLbl val="0"/>
      </c:catAx>
      <c:valAx>
        <c:axId val="556066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66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고돈윤, ID : H2500045)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05월 03일 13:20:57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2200</v>
      </c>
      <c r="C6" s="59">
        <f>'DRIs DATA 입력'!C6</f>
        <v>1683.7336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60.721043000000002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19.264983999999998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74.311000000000007</v>
      </c>
      <c r="G8" s="59">
        <f>'DRIs DATA 입력'!G8</f>
        <v>9.3480000000000008</v>
      </c>
      <c r="H8" s="59">
        <f>'DRIs DATA 입력'!H8</f>
        <v>16.341000000000001</v>
      </c>
      <c r="I8" s="46"/>
      <c r="J8" s="59" t="s">
        <v>215</v>
      </c>
      <c r="K8" s="59">
        <f>'DRIs DATA 입력'!K8</f>
        <v>4.7990000000000004</v>
      </c>
      <c r="L8" s="59">
        <f>'DRIs DATA 입력'!L8</f>
        <v>16.007000000000001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312.22723000000002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14.011920999999999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2.6487367000000002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118.35915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62.728270000000002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1.3094703999999999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0.97893160000000001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12.935805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1.6936036000000001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387.74835000000002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6.6757382999999999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1.8444891000000001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0.66408926000000001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324.30916999999999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1020.91205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3348.1516000000001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2097.5880999999999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48.593273000000003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103.53963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11.545417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9.9068769999999997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1516.6560999999999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0.18839599000000001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3.1120833999999999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296.08987000000002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77.533455000000004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P60" sqref="P60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312</v>
      </c>
      <c r="B1" s="61" t="s">
        <v>336</v>
      </c>
      <c r="G1" s="62" t="s">
        <v>313</v>
      </c>
      <c r="H1" s="61" t="s">
        <v>337</v>
      </c>
    </row>
    <row r="3" spans="1:27" x14ac:dyDescent="0.3">
      <c r="A3" s="68" t="s">
        <v>314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315</v>
      </c>
      <c r="B4" s="67"/>
      <c r="C4" s="67"/>
      <c r="E4" s="69" t="s">
        <v>316</v>
      </c>
      <c r="F4" s="70"/>
      <c r="G4" s="70"/>
      <c r="H4" s="71"/>
      <c r="J4" s="69" t="s">
        <v>317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318</v>
      </c>
      <c r="V4" s="67"/>
      <c r="W4" s="67"/>
      <c r="X4" s="67"/>
      <c r="Y4" s="67"/>
      <c r="Z4" s="67"/>
    </row>
    <row r="5" spans="1:27" x14ac:dyDescent="0.3">
      <c r="A5" s="65"/>
      <c r="B5" s="65" t="s">
        <v>319</v>
      </c>
      <c r="C5" s="65" t="s">
        <v>277</v>
      </c>
      <c r="E5" s="65"/>
      <c r="F5" s="65" t="s">
        <v>320</v>
      </c>
      <c r="G5" s="65" t="s">
        <v>321</v>
      </c>
      <c r="H5" s="65" t="s">
        <v>45</v>
      </c>
      <c r="J5" s="65"/>
      <c r="K5" s="65" t="s">
        <v>278</v>
      </c>
      <c r="L5" s="65" t="s">
        <v>322</v>
      </c>
      <c r="N5" s="65"/>
      <c r="O5" s="65" t="s">
        <v>279</v>
      </c>
      <c r="P5" s="65" t="s">
        <v>280</v>
      </c>
      <c r="Q5" s="65" t="s">
        <v>323</v>
      </c>
      <c r="R5" s="65" t="s">
        <v>281</v>
      </c>
      <c r="S5" s="65" t="s">
        <v>277</v>
      </c>
      <c r="U5" s="65"/>
      <c r="V5" s="65" t="s">
        <v>279</v>
      </c>
      <c r="W5" s="65" t="s">
        <v>280</v>
      </c>
      <c r="X5" s="65" t="s">
        <v>323</v>
      </c>
      <c r="Y5" s="65" t="s">
        <v>281</v>
      </c>
      <c r="Z5" s="65" t="s">
        <v>277</v>
      </c>
    </row>
    <row r="6" spans="1:27" x14ac:dyDescent="0.3">
      <c r="A6" s="65" t="s">
        <v>315</v>
      </c>
      <c r="B6" s="65">
        <v>2200</v>
      </c>
      <c r="C6" s="65">
        <v>1683.7336</v>
      </c>
      <c r="E6" s="65" t="s">
        <v>324</v>
      </c>
      <c r="F6" s="65">
        <v>55</v>
      </c>
      <c r="G6" s="65">
        <v>15</v>
      </c>
      <c r="H6" s="65">
        <v>7</v>
      </c>
      <c r="J6" s="65" t="s">
        <v>324</v>
      </c>
      <c r="K6" s="65">
        <v>0.1</v>
      </c>
      <c r="L6" s="65">
        <v>4</v>
      </c>
      <c r="N6" s="65" t="s">
        <v>325</v>
      </c>
      <c r="O6" s="65">
        <v>50</v>
      </c>
      <c r="P6" s="65">
        <v>60</v>
      </c>
      <c r="Q6" s="65">
        <v>0</v>
      </c>
      <c r="R6" s="65">
        <v>0</v>
      </c>
      <c r="S6" s="65">
        <v>60.721043000000002</v>
      </c>
      <c r="U6" s="65" t="s">
        <v>282</v>
      </c>
      <c r="V6" s="65">
        <v>0</v>
      </c>
      <c r="W6" s="65">
        <v>0</v>
      </c>
      <c r="X6" s="65">
        <v>25</v>
      </c>
      <c r="Y6" s="65">
        <v>0</v>
      </c>
      <c r="Z6" s="65">
        <v>19.264983999999998</v>
      </c>
    </row>
    <row r="7" spans="1:27" x14ac:dyDescent="0.3">
      <c r="E7" s="65" t="s">
        <v>326</v>
      </c>
      <c r="F7" s="65">
        <v>65</v>
      </c>
      <c r="G7" s="65">
        <v>30</v>
      </c>
      <c r="H7" s="65">
        <v>20</v>
      </c>
      <c r="J7" s="65" t="s">
        <v>326</v>
      </c>
      <c r="K7" s="65">
        <v>1</v>
      </c>
      <c r="L7" s="65">
        <v>10</v>
      </c>
    </row>
    <row r="8" spans="1:27" x14ac:dyDescent="0.3">
      <c r="E8" s="65" t="s">
        <v>327</v>
      </c>
      <c r="F8" s="65">
        <v>74.311000000000007</v>
      </c>
      <c r="G8" s="65">
        <v>9.3480000000000008</v>
      </c>
      <c r="H8" s="65">
        <v>16.341000000000001</v>
      </c>
      <c r="J8" s="65" t="s">
        <v>327</v>
      </c>
      <c r="K8" s="65">
        <v>4.7990000000000004</v>
      </c>
      <c r="L8" s="65">
        <v>16.007000000000001</v>
      </c>
    </row>
    <row r="13" spans="1:27" x14ac:dyDescent="0.3">
      <c r="A13" s="66" t="s">
        <v>283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284</v>
      </c>
      <c r="B14" s="67"/>
      <c r="C14" s="67"/>
      <c r="D14" s="67"/>
      <c r="E14" s="67"/>
      <c r="F14" s="67"/>
      <c r="H14" s="67" t="s">
        <v>285</v>
      </c>
      <c r="I14" s="67"/>
      <c r="J14" s="67"/>
      <c r="K14" s="67"/>
      <c r="L14" s="67"/>
      <c r="M14" s="67"/>
      <c r="O14" s="67" t="s">
        <v>328</v>
      </c>
      <c r="P14" s="67"/>
      <c r="Q14" s="67"/>
      <c r="R14" s="67"/>
      <c r="S14" s="67"/>
      <c r="T14" s="67"/>
      <c r="V14" s="67" t="s">
        <v>329</v>
      </c>
      <c r="W14" s="67"/>
      <c r="X14" s="67"/>
      <c r="Y14" s="67"/>
      <c r="Z14" s="67"/>
      <c r="AA14" s="67"/>
    </row>
    <row r="15" spans="1:27" x14ac:dyDescent="0.3">
      <c r="A15" s="65"/>
      <c r="B15" s="65" t="s">
        <v>279</v>
      </c>
      <c r="C15" s="65" t="s">
        <v>280</v>
      </c>
      <c r="D15" s="65" t="s">
        <v>323</v>
      </c>
      <c r="E15" s="65" t="s">
        <v>281</v>
      </c>
      <c r="F15" s="65" t="s">
        <v>277</v>
      </c>
      <c r="H15" s="65"/>
      <c r="I15" s="65" t="s">
        <v>279</v>
      </c>
      <c r="J15" s="65" t="s">
        <v>280</v>
      </c>
      <c r="K15" s="65" t="s">
        <v>323</v>
      </c>
      <c r="L15" s="65" t="s">
        <v>281</v>
      </c>
      <c r="M15" s="65" t="s">
        <v>277</v>
      </c>
      <c r="O15" s="65"/>
      <c r="P15" s="65" t="s">
        <v>279</v>
      </c>
      <c r="Q15" s="65" t="s">
        <v>280</v>
      </c>
      <c r="R15" s="65" t="s">
        <v>323</v>
      </c>
      <c r="S15" s="65" t="s">
        <v>281</v>
      </c>
      <c r="T15" s="65" t="s">
        <v>277</v>
      </c>
      <c r="V15" s="65"/>
      <c r="W15" s="65" t="s">
        <v>279</v>
      </c>
      <c r="X15" s="65" t="s">
        <v>280</v>
      </c>
      <c r="Y15" s="65" t="s">
        <v>323</v>
      </c>
      <c r="Z15" s="65" t="s">
        <v>281</v>
      </c>
      <c r="AA15" s="65" t="s">
        <v>277</v>
      </c>
    </row>
    <row r="16" spans="1:27" x14ac:dyDescent="0.3">
      <c r="A16" s="65" t="s">
        <v>330</v>
      </c>
      <c r="B16" s="65">
        <v>530</v>
      </c>
      <c r="C16" s="65">
        <v>750</v>
      </c>
      <c r="D16" s="65">
        <v>0</v>
      </c>
      <c r="E16" s="65">
        <v>3000</v>
      </c>
      <c r="F16" s="65">
        <v>312.22723000000002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14.011920999999999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2.6487367000000002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118.35915</v>
      </c>
    </row>
    <row r="23" spans="1:62" x14ac:dyDescent="0.3">
      <c r="A23" s="66" t="s">
        <v>286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287</v>
      </c>
      <c r="B24" s="67"/>
      <c r="C24" s="67"/>
      <c r="D24" s="67"/>
      <c r="E24" s="67"/>
      <c r="F24" s="67"/>
      <c r="H24" s="67" t="s">
        <v>288</v>
      </c>
      <c r="I24" s="67"/>
      <c r="J24" s="67"/>
      <c r="K24" s="67"/>
      <c r="L24" s="67"/>
      <c r="M24" s="67"/>
      <c r="O24" s="67" t="s">
        <v>289</v>
      </c>
      <c r="P24" s="67"/>
      <c r="Q24" s="67"/>
      <c r="R24" s="67"/>
      <c r="S24" s="67"/>
      <c r="T24" s="67"/>
      <c r="V24" s="67" t="s">
        <v>290</v>
      </c>
      <c r="W24" s="67"/>
      <c r="X24" s="67"/>
      <c r="Y24" s="67"/>
      <c r="Z24" s="67"/>
      <c r="AA24" s="67"/>
      <c r="AC24" s="67" t="s">
        <v>291</v>
      </c>
      <c r="AD24" s="67"/>
      <c r="AE24" s="67"/>
      <c r="AF24" s="67"/>
      <c r="AG24" s="67"/>
      <c r="AH24" s="67"/>
      <c r="AJ24" s="67" t="s">
        <v>292</v>
      </c>
      <c r="AK24" s="67"/>
      <c r="AL24" s="67"/>
      <c r="AM24" s="67"/>
      <c r="AN24" s="67"/>
      <c r="AO24" s="67"/>
      <c r="AQ24" s="67" t="s">
        <v>293</v>
      </c>
      <c r="AR24" s="67"/>
      <c r="AS24" s="67"/>
      <c r="AT24" s="67"/>
      <c r="AU24" s="67"/>
      <c r="AV24" s="67"/>
      <c r="AX24" s="67" t="s">
        <v>331</v>
      </c>
      <c r="AY24" s="67"/>
      <c r="AZ24" s="67"/>
      <c r="BA24" s="67"/>
      <c r="BB24" s="67"/>
      <c r="BC24" s="67"/>
      <c r="BE24" s="67" t="s">
        <v>294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279</v>
      </c>
      <c r="C25" s="65" t="s">
        <v>280</v>
      </c>
      <c r="D25" s="65" t="s">
        <v>323</v>
      </c>
      <c r="E25" s="65" t="s">
        <v>281</v>
      </c>
      <c r="F25" s="65" t="s">
        <v>277</v>
      </c>
      <c r="H25" s="65"/>
      <c r="I25" s="65" t="s">
        <v>279</v>
      </c>
      <c r="J25" s="65" t="s">
        <v>280</v>
      </c>
      <c r="K25" s="65" t="s">
        <v>323</v>
      </c>
      <c r="L25" s="65" t="s">
        <v>281</v>
      </c>
      <c r="M25" s="65" t="s">
        <v>277</v>
      </c>
      <c r="O25" s="65"/>
      <c r="P25" s="65" t="s">
        <v>279</v>
      </c>
      <c r="Q25" s="65" t="s">
        <v>280</v>
      </c>
      <c r="R25" s="65" t="s">
        <v>323</v>
      </c>
      <c r="S25" s="65" t="s">
        <v>281</v>
      </c>
      <c r="T25" s="65" t="s">
        <v>277</v>
      </c>
      <c r="V25" s="65"/>
      <c r="W25" s="65" t="s">
        <v>279</v>
      </c>
      <c r="X25" s="65" t="s">
        <v>280</v>
      </c>
      <c r="Y25" s="65" t="s">
        <v>323</v>
      </c>
      <c r="Z25" s="65" t="s">
        <v>281</v>
      </c>
      <c r="AA25" s="65" t="s">
        <v>277</v>
      </c>
      <c r="AC25" s="65"/>
      <c r="AD25" s="65" t="s">
        <v>279</v>
      </c>
      <c r="AE25" s="65" t="s">
        <v>280</v>
      </c>
      <c r="AF25" s="65" t="s">
        <v>323</v>
      </c>
      <c r="AG25" s="65" t="s">
        <v>281</v>
      </c>
      <c r="AH25" s="65" t="s">
        <v>277</v>
      </c>
      <c r="AJ25" s="65"/>
      <c r="AK25" s="65" t="s">
        <v>279</v>
      </c>
      <c r="AL25" s="65" t="s">
        <v>280</v>
      </c>
      <c r="AM25" s="65" t="s">
        <v>323</v>
      </c>
      <c r="AN25" s="65" t="s">
        <v>281</v>
      </c>
      <c r="AO25" s="65" t="s">
        <v>277</v>
      </c>
      <c r="AQ25" s="65"/>
      <c r="AR25" s="65" t="s">
        <v>279</v>
      </c>
      <c r="AS25" s="65" t="s">
        <v>280</v>
      </c>
      <c r="AT25" s="65" t="s">
        <v>323</v>
      </c>
      <c r="AU25" s="65" t="s">
        <v>281</v>
      </c>
      <c r="AV25" s="65" t="s">
        <v>277</v>
      </c>
      <c r="AX25" s="65"/>
      <c r="AY25" s="65" t="s">
        <v>279</v>
      </c>
      <c r="AZ25" s="65" t="s">
        <v>280</v>
      </c>
      <c r="BA25" s="65" t="s">
        <v>323</v>
      </c>
      <c r="BB25" s="65" t="s">
        <v>281</v>
      </c>
      <c r="BC25" s="65" t="s">
        <v>277</v>
      </c>
      <c r="BE25" s="65"/>
      <c r="BF25" s="65" t="s">
        <v>279</v>
      </c>
      <c r="BG25" s="65" t="s">
        <v>280</v>
      </c>
      <c r="BH25" s="65" t="s">
        <v>323</v>
      </c>
      <c r="BI25" s="65" t="s">
        <v>281</v>
      </c>
      <c r="BJ25" s="65" t="s">
        <v>277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62.728270000000002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1.3094703999999999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0.97893160000000001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12.935805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1.6936036000000001</v>
      </c>
      <c r="AJ26" s="65" t="s">
        <v>295</v>
      </c>
      <c r="AK26" s="65">
        <v>320</v>
      </c>
      <c r="AL26" s="65">
        <v>400</v>
      </c>
      <c r="AM26" s="65">
        <v>0</v>
      </c>
      <c r="AN26" s="65">
        <v>1000</v>
      </c>
      <c r="AO26" s="65">
        <v>387.74835000000002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6.6757382999999999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1.8444891000000001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0.66408926000000001</v>
      </c>
    </row>
    <row r="33" spans="1:68" x14ac:dyDescent="0.3">
      <c r="A33" s="66" t="s">
        <v>296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297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332</v>
      </c>
      <c r="W34" s="67"/>
      <c r="X34" s="67"/>
      <c r="Y34" s="67"/>
      <c r="Z34" s="67"/>
      <c r="AA34" s="67"/>
      <c r="AC34" s="67" t="s">
        <v>298</v>
      </c>
      <c r="AD34" s="67"/>
      <c r="AE34" s="67"/>
      <c r="AF34" s="67"/>
      <c r="AG34" s="67"/>
      <c r="AH34" s="67"/>
      <c r="AJ34" s="67" t="s">
        <v>299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279</v>
      </c>
      <c r="C35" s="65" t="s">
        <v>280</v>
      </c>
      <c r="D35" s="65" t="s">
        <v>323</v>
      </c>
      <c r="E35" s="65" t="s">
        <v>281</v>
      </c>
      <c r="F35" s="65" t="s">
        <v>277</v>
      </c>
      <c r="H35" s="65"/>
      <c r="I35" s="65" t="s">
        <v>279</v>
      </c>
      <c r="J35" s="65" t="s">
        <v>280</v>
      </c>
      <c r="K35" s="65" t="s">
        <v>323</v>
      </c>
      <c r="L35" s="65" t="s">
        <v>281</v>
      </c>
      <c r="M35" s="65" t="s">
        <v>277</v>
      </c>
      <c r="O35" s="65"/>
      <c r="P35" s="65" t="s">
        <v>279</v>
      </c>
      <c r="Q35" s="65" t="s">
        <v>280</v>
      </c>
      <c r="R35" s="65" t="s">
        <v>323</v>
      </c>
      <c r="S35" s="65" t="s">
        <v>281</v>
      </c>
      <c r="T35" s="65" t="s">
        <v>277</v>
      </c>
      <c r="V35" s="65"/>
      <c r="W35" s="65" t="s">
        <v>279</v>
      </c>
      <c r="X35" s="65" t="s">
        <v>280</v>
      </c>
      <c r="Y35" s="65" t="s">
        <v>323</v>
      </c>
      <c r="Z35" s="65" t="s">
        <v>281</v>
      </c>
      <c r="AA35" s="65" t="s">
        <v>277</v>
      </c>
      <c r="AC35" s="65"/>
      <c r="AD35" s="65" t="s">
        <v>279</v>
      </c>
      <c r="AE35" s="65" t="s">
        <v>280</v>
      </c>
      <c r="AF35" s="65" t="s">
        <v>323</v>
      </c>
      <c r="AG35" s="65" t="s">
        <v>281</v>
      </c>
      <c r="AH35" s="65" t="s">
        <v>277</v>
      </c>
      <c r="AJ35" s="65"/>
      <c r="AK35" s="65" t="s">
        <v>279</v>
      </c>
      <c r="AL35" s="65" t="s">
        <v>280</v>
      </c>
      <c r="AM35" s="65" t="s">
        <v>323</v>
      </c>
      <c r="AN35" s="65" t="s">
        <v>281</v>
      </c>
      <c r="AO35" s="65" t="s">
        <v>277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324.30916999999999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1020.91205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3348.1516000000001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2097.5880999999999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48.593273000000003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103.53963</v>
      </c>
    </row>
    <row r="43" spans="1:68" x14ac:dyDescent="0.3">
      <c r="A43" s="66" t="s">
        <v>300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301</v>
      </c>
      <c r="B44" s="67"/>
      <c r="C44" s="67"/>
      <c r="D44" s="67"/>
      <c r="E44" s="67"/>
      <c r="F44" s="67"/>
      <c r="H44" s="67" t="s">
        <v>302</v>
      </c>
      <c r="I44" s="67"/>
      <c r="J44" s="67"/>
      <c r="K44" s="67"/>
      <c r="L44" s="67"/>
      <c r="M44" s="67"/>
      <c r="O44" s="67" t="s">
        <v>303</v>
      </c>
      <c r="P44" s="67"/>
      <c r="Q44" s="67"/>
      <c r="R44" s="67"/>
      <c r="S44" s="67"/>
      <c r="T44" s="67"/>
      <c r="V44" s="67" t="s">
        <v>333</v>
      </c>
      <c r="W44" s="67"/>
      <c r="X44" s="67"/>
      <c r="Y44" s="67"/>
      <c r="Z44" s="67"/>
      <c r="AA44" s="67"/>
      <c r="AC44" s="67" t="s">
        <v>304</v>
      </c>
      <c r="AD44" s="67"/>
      <c r="AE44" s="67"/>
      <c r="AF44" s="67"/>
      <c r="AG44" s="67"/>
      <c r="AH44" s="67"/>
      <c r="AJ44" s="67" t="s">
        <v>305</v>
      </c>
      <c r="AK44" s="67"/>
      <c r="AL44" s="67"/>
      <c r="AM44" s="67"/>
      <c r="AN44" s="67"/>
      <c r="AO44" s="67"/>
      <c r="AQ44" s="67" t="s">
        <v>306</v>
      </c>
      <c r="AR44" s="67"/>
      <c r="AS44" s="67"/>
      <c r="AT44" s="67"/>
      <c r="AU44" s="67"/>
      <c r="AV44" s="67"/>
      <c r="AX44" s="67" t="s">
        <v>307</v>
      </c>
      <c r="AY44" s="67"/>
      <c r="AZ44" s="67"/>
      <c r="BA44" s="67"/>
      <c r="BB44" s="67"/>
      <c r="BC44" s="67"/>
      <c r="BE44" s="67" t="s">
        <v>308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279</v>
      </c>
      <c r="C45" s="65" t="s">
        <v>280</v>
      </c>
      <c r="D45" s="65" t="s">
        <v>323</v>
      </c>
      <c r="E45" s="65" t="s">
        <v>281</v>
      </c>
      <c r="F45" s="65" t="s">
        <v>277</v>
      </c>
      <c r="H45" s="65"/>
      <c r="I45" s="65" t="s">
        <v>279</v>
      </c>
      <c r="J45" s="65" t="s">
        <v>280</v>
      </c>
      <c r="K45" s="65" t="s">
        <v>323</v>
      </c>
      <c r="L45" s="65" t="s">
        <v>281</v>
      </c>
      <c r="M45" s="65" t="s">
        <v>277</v>
      </c>
      <c r="O45" s="65"/>
      <c r="P45" s="65" t="s">
        <v>279</v>
      </c>
      <c r="Q45" s="65" t="s">
        <v>280</v>
      </c>
      <c r="R45" s="65" t="s">
        <v>323</v>
      </c>
      <c r="S45" s="65" t="s">
        <v>281</v>
      </c>
      <c r="T45" s="65" t="s">
        <v>277</v>
      </c>
      <c r="V45" s="65"/>
      <c r="W45" s="65" t="s">
        <v>279</v>
      </c>
      <c r="X45" s="65" t="s">
        <v>280</v>
      </c>
      <c r="Y45" s="65" t="s">
        <v>323</v>
      </c>
      <c r="Z45" s="65" t="s">
        <v>281</v>
      </c>
      <c r="AA45" s="65" t="s">
        <v>277</v>
      </c>
      <c r="AC45" s="65"/>
      <c r="AD45" s="65" t="s">
        <v>279</v>
      </c>
      <c r="AE45" s="65" t="s">
        <v>280</v>
      </c>
      <c r="AF45" s="65" t="s">
        <v>323</v>
      </c>
      <c r="AG45" s="65" t="s">
        <v>281</v>
      </c>
      <c r="AH45" s="65" t="s">
        <v>277</v>
      </c>
      <c r="AJ45" s="65"/>
      <c r="AK45" s="65" t="s">
        <v>279</v>
      </c>
      <c r="AL45" s="65" t="s">
        <v>280</v>
      </c>
      <c r="AM45" s="65" t="s">
        <v>323</v>
      </c>
      <c r="AN45" s="65" t="s">
        <v>281</v>
      </c>
      <c r="AO45" s="65" t="s">
        <v>277</v>
      </c>
      <c r="AQ45" s="65"/>
      <c r="AR45" s="65" t="s">
        <v>279</v>
      </c>
      <c r="AS45" s="65" t="s">
        <v>280</v>
      </c>
      <c r="AT45" s="65" t="s">
        <v>323</v>
      </c>
      <c r="AU45" s="65" t="s">
        <v>281</v>
      </c>
      <c r="AV45" s="65" t="s">
        <v>277</v>
      </c>
      <c r="AX45" s="65"/>
      <c r="AY45" s="65" t="s">
        <v>279</v>
      </c>
      <c r="AZ45" s="65" t="s">
        <v>280</v>
      </c>
      <c r="BA45" s="65" t="s">
        <v>323</v>
      </c>
      <c r="BB45" s="65" t="s">
        <v>281</v>
      </c>
      <c r="BC45" s="65" t="s">
        <v>277</v>
      </c>
      <c r="BE45" s="65"/>
      <c r="BF45" s="65" t="s">
        <v>279</v>
      </c>
      <c r="BG45" s="65" t="s">
        <v>280</v>
      </c>
      <c r="BH45" s="65" t="s">
        <v>323</v>
      </c>
      <c r="BI45" s="65" t="s">
        <v>281</v>
      </c>
      <c r="BJ45" s="65" t="s">
        <v>277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11.545417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9.9068769999999997</v>
      </c>
      <c r="O46" s="65" t="s">
        <v>309</v>
      </c>
      <c r="P46" s="65">
        <v>600</v>
      </c>
      <c r="Q46" s="65">
        <v>800</v>
      </c>
      <c r="R46" s="65">
        <v>0</v>
      </c>
      <c r="S46" s="65">
        <v>10000</v>
      </c>
      <c r="T46" s="65">
        <v>1516.6560999999999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0.18839599000000001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3.1120833999999999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296.08987000000002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77.533455000000004</v>
      </c>
      <c r="AX46" s="65" t="s">
        <v>310</v>
      </c>
      <c r="AY46" s="65"/>
      <c r="AZ46" s="65"/>
      <c r="BA46" s="65"/>
      <c r="BB46" s="65"/>
      <c r="BC46" s="65"/>
      <c r="BE46" s="65" t="s">
        <v>311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32" sqref="I3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334</v>
      </c>
      <c r="B2" s="61" t="s">
        <v>335</v>
      </c>
      <c r="C2" s="61" t="s">
        <v>276</v>
      </c>
      <c r="D2" s="61">
        <v>64</v>
      </c>
      <c r="E2" s="61">
        <v>1683.7336</v>
      </c>
      <c r="F2" s="61">
        <v>276.13135</v>
      </c>
      <c r="G2" s="61">
        <v>34.736614000000003</v>
      </c>
      <c r="H2" s="61">
        <v>20.493880000000001</v>
      </c>
      <c r="I2" s="61">
        <v>14.242734</v>
      </c>
      <c r="J2" s="61">
        <v>60.721043000000002</v>
      </c>
      <c r="K2" s="61">
        <v>34.918987000000001</v>
      </c>
      <c r="L2" s="61">
        <v>25.802054999999999</v>
      </c>
      <c r="M2" s="61">
        <v>19.264983999999998</v>
      </c>
      <c r="N2" s="61">
        <v>2.5018615999999998</v>
      </c>
      <c r="O2" s="61">
        <v>10.720347</v>
      </c>
      <c r="P2" s="61">
        <v>690.3306</v>
      </c>
      <c r="Q2" s="61">
        <v>15.629301</v>
      </c>
      <c r="R2" s="61">
        <v>312.22723000000002</v>
      </c>
      <c r="S2" s="61">
        <v>72.335075000000003</v>
      </c>
      <c r="T2" s="61">
        <v>2878.7048</v>
      </c>
      <c r="U2" s="61">
        <v>2.6487367000000002</v>
      </c>
      <c r="V2" s="61">
        <v>14.011920999999999</v>
      </c>
      <c r="W2" s="61">
        <v>118.35915</v>
      </c>
      <c r="X2" s="61">
        <v>62.728270000000002</v>
      </c>
      <c r="Y2" s="61">
        <v>1.3094703999999999</v>
      </c>
      <c r="Z2" s="61">
        <v>0.97893160000000001</v>
      </c>
      <c r="AA2" s="61">
        <v>12.935805</v>
      </c>
      <c r="AB2" s="61">
        <v>1.6936036000000001</v>
      </c>
      <c r="AC2" s="61">
        <v>387.74835000000002</v>
      </c>
      <c r="AD2" s="61">
        <v>6.6757382999999999</v>
      </c>
      <c r="AE2" s="61">
        <v>1.8444891000000001</v>
      </c>
      <c r="AF2" s="61">
        <v>0.66408926000000001</v>
      </c>
      <c r="AG2" s="61">
        <v>324.30916999999999</v>
      </c>
      <c r="AH2" s="61">
        <v>213.58992000000001</v>
      </c>
      <c r="AI2" s="61">
        <v>110.71926999999999</v>
      </c>
      <c r="AJ2" s="61">
        <v>1020.91205</v>
      </c>
      <c r="AK2" s="61">
        <v>3348.1516000000001</v>
      </c>
      <c r="AL2" s="61">
        <v>48.593273000000003</v>
      </c>
      <c r="AM2" s="61">
        <v>2097.5880999999999</v>
      </c>
      <c r="AN2" s="61">
        <v>103.53963</v>
      </c>
      <c r="AO2" s="61">
        <v>11.545417</v>
      </c>
      <c r="AP2" s="61">
        <v>8.3238629999999993</v>
      </c>
      <c r="AQ2" s="61">
        <v>3.2215544999999999</v>
      </c>
      <c r="AR2" s="61">
        <v>9.9068769999999997</v>
      </c>
      <c r="AS2" s="61">
        <v>1516.6560999999999</v>
      </c>
      <c r="AT2" s="61">
        <v>0.18839599000000001</v>
      </c>
      <c r="AU2" s="61">
        <v>3.1120833999999999</v>
      </c>
      <c r="AV2" s="61">
        <v>296.08987000000002</v>
      </c>
      <c r="AW2" s="61">
        <v>77.533455000000004</v>
      </c>
      <c r="AX2" s="61">
        <v>3.4399763E-2</v>
      </c>
      <c r="AY2" s="61">
        <v>0.7850163</v>
      </c>
      <c r="AZ2" s="61">
        <v>233.95947000000001</v>
      </c>
      <c r="BA2" s="61">
        <v>39.157420000000002</v>
      </c>
      <c r="BB2" s="61">
        <v>10.434316000000001</v>
      </c>
      <c r="BC2" s="61">
        <v>12.71992</v>
      </c>
      <c r="BD2" s="61">
        <v>15.993650000000001</v>
      </c>
      <c r="BE2" s="61">
        <v>1.3546411</v>
      </c>
      <c r="BF2" s="61">
        <v>7.7540829999999996</v>
      </c>
      <c r="BG2" s="61">
        <v>1.1518281E-3</v>
      </c>
      <c r="BH2" s="61">
        <v>3.1524190000000001E-3</v>
      </c>
      <c r="BI2" s="61">
        <v>2.7674048000000001E-3</v>
      </c>
      <c r="BJ2" s="61">
        <v>3.9061396999999998E-2</v>
      </c>
      <c r="BK2" s="61">
        <v>8.8602166000000004E-5</v>
      </c>
      <c r="BL2" s="61">
        <v>0.11328766999999999</v>
      </c>
      <c r="BM2" s="61">
        <v>1.7938002</v>
      </c>
      <c r="BN2" s="61">
        <v>0.40120139999999999</v>
      </c>
      <c r="BO2" s="61">
        <v>33.80574</v>
      </c>
      <c r="BP2" s="61">
        <v>5.1752940000000001</v>
      </c>
      <c r="BQ2" s="61">
        <v>10.367276</v>
      </c>
      <c r="BR2" s="61">
        <v>40.355975999999998</v>
      </c>
      <c r="BS2" s="61">
        <v>29.017983999999998</v>
      </c>
      <c r="BT2" s="61">
        <v>5.8263205999999998</v>
      </c>
      <c r="BU2" s="61">
        <v>5.8752529999999997E-2</v>
      </c>
      <c r="BV2" s="61">
        <v>5.1953359999999997E-2</v>
      </c>
      <c r="BW2" s="61">
        <v>0.39154875</v>
      </c>
      <c r="BX2" s="61">
        <v>0.87698540000000003</v>
      </c>
      <c r="BY2" s="61">
        <v>8.8039809999999996E-2</v>
      </c>
      <c r="BZ2" s="61">
        <v>6.0539770000000005E-4</v>
      </c>
      <c r="CA2" s="61">
        <v>0.70021546000000001</v>
      </c>
      <c r="CB2" s="61">
        <v>2.6575385E-2</v>
      </c>
      <c r="CC2" s="61">
        <v>0.13694266999999999</v>
      </c>
      <c r="CD2" s="61">
        <v>1.3259186000000001</v>
      </c>
      <c r="CE2" s="61">
        <v>7.2109149999999997E-2</v>
      </c>
      <c r="CF2" s="61">
        <v>0.27826303000000002</v>
      </c>
      <c r="CG2" s="61">
        <v>0</v>
      </c>
      <c r="CH2" s="61">
        <v>2.4719040000000001E-2</v>
      </c>
      <c r="CI2" s="61">
        <v>2.5329929999999999E-3</v>
      </c>
      <c r="CJ2" s="61">
        <v>3.0475636000000002</v>
      </c>
      <c r="CK2" s="61">
        <v>1.835289E-2</v>
      </c>
      <c r="CL2" s="61">
        <v>0.67748016</v>
      </c>
      <c r="CM2" s="61">
        <v>1.6776321000000001</v>
      </c>
      <c r="CN2" s="61">
        <v>2378.1842999999999</v>
      </c>
      <c r="CO2" s="61">
        <v>4207.2740000000003</v>
      </c>
      <c r="CP2" s="61">
        <v>2543.2743999999998</v>
      </c>
      <c r="CQ2" s="61">
        <v>826.41283999999996</v>
      </c>
      <c r="CR2" s="61">
        <v>493.29705999999999</v>
      </c>
      <c r="CS2" s="61">
        <v>411.30954000000003</v>
      </c>
      <c r="CT2" s="61">
        <v>2461.4265</v>
      </c>
      <c r="CU2" s="61">
        <v>1476.2516000000001</v>
      </c>
      <c r="CV2" s="61">
        <v>1237.059</v>
      </c>
      <c r="CW2" s="61">
        <v>1684.5662</v>
      </c>
      <c r="CX2" s="61">
        <v>502.72394000000003</v>
      </c>
      <c r="CY2" s="61">
        <v>2926.4688000000001</v>
      </c>
      <c r="CZ2" s="61">
        <v>1347.9712999999999</v>
      </c>
      <c r="DA2" s="61">
        <v>3796.3564000000001</v>
      </c>
      <c r="DB2" s="61">
        <v>3404.2062999999998</v>
      </c>
      <c r="DC2" s="61">
        <v>5590.5864000000001</v>
      </c>
      <c r="DD2" s="61">
        <v>8972.2720000000008</v>
      </c>
      <c r="DE2" s="61">
        <v>1869.7112999999999</v>
      </c>
      <c r="DF2" s="61">
        <v>3778.1016</v>
      </c>
      <c r="DG2" s="61">
        <v>2126.2860999999998</v>
      </c>
      <c r="DH2" s="61">
        <v>77.034935000000004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39.157420000000002</v>
      </c>
      <c r="B6">
        <f>BB2</f>
        <v>10.434316000000001</v>
      </c>
      <c r="C6">
        <f>BC2</f>
        <v>12.71992</v>
      </c>
      <c r="D6">
        <f>BD2</f>
        <v>15.993650000000001</v>
      </c>
    </row>
    <row r="7" spans="1:113" x14ac:dyDescent="0.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M19" sqref="M19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21258</v>
      </c>
      <c r="C2" s="56">
        <f ca="1">YEAR(TODAY())-YEAR(B2)+IF(TODAY()&gt;=DATE(YEAR(TODAY()),MONTH(B2),DAY(B2)),0,-1)</f>
        <v>64</v>
      </c>
      <c r="E2" s="52">
        <v>164.4</v>
      </c>
      <c r="F2" s="53" t="s">
        <v>275</v>
      </c>
      <c r="G2" s="52">
        <v>59.2</v>
      </c>
      <c r="H2" s="51" t="s">
        <v>40</v>
      </c>
      <c r="I2" s="72">
        <f>ROUND(G3/E3^2,1)</f>
        <v>21.9</v>
      </c>
    </row>
    <row r="3" spans="1:9" x14ac:dyDescent="0.3">
      <c r="E3" s="51">
        <f>E2/100</f>
        <v>1.6440000000000001</v>
      </c>
      <c r="F3" s="51" t="s">
        <v>39</v>
      </c>
      <c r="G3" s="51">
        <f>G2</f>
        <v>59.2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44635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고돈윤, ID : H2500045)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05월 03일 13:20:57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A19" sqref="AA19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44635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64</v>
      </c>
      <c r="G12" s="94"/>
      <c r="H12" s="94"/>
      <c r="I12" s="94"/>
      <c r="K12" s="123">
        <f>'개인정보 및 신체계측 입력'!E2</f>
        <v>164.4</v>
      </c>
      <c r="L12" s="124"/>
      <c r="M12" s="117">
        <f>'개인정보 및 신체계측 입력'!G2</f>
        <v>59.2</v>
      </c>
      <c r="N12" s="118"/>
      <c r="O12" s="113" t="s">
        <v>270</v>
      </c>
      <c r="P12" s="107"/>
      <c r="Q12" s="90">
        <f>'개인정보 및 신체계측 입력'!I2</f>
        <v>21.9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고돈윤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74.311000000000007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9.3480000000000008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16.341000000000001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16</v>
      </c>
      <c r="L72" s="36" t="s">
        <v>52</v>
      </c>
      <c r="M72" s="36">
        <f>ROUND('DRIs DATA'!K8,1)</f>
        <v>4.8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41.63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116.77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62.73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112.91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40.54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223.21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115.45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2022-05-03T04:24:14Z</dcterms:modified>
</cp:coreProperties>
</file>