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7845" windowHeight="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<sst xmlns="http://schemas.openxmlformats.org/spreadsheetml/2006/main" count="692" uniqueCount="339">
  <si>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</si>
  <si>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</si>
  <si>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</si>
  <si>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</si>
  <si>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</si>
  <si>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</si>
  <si>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</si>
  <si>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</si>
  <si>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</si>
  <si>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</si>
  <si>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</si>
  <si>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</si>
  <si>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</si>
  <si>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</si>
  <si>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</si>
  <si>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</si>
  <si>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</si>
  <si>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</si>
  <si>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</si>
  <si>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</si>
  <si>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</si>
  <si>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</si>
  <si>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</si>
  <si>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</si>
  <si>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</si>
  <si>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</si>
  <si>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</si>
  <si>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</si>
  <si>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</si>
  <si>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</si>
  <si>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</si>
  <si>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</si>
  <si>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</si>
  <si>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</si>
  <si>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</si>
  <si>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</si>
  <si>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</si>
  <si>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</si>
  <si>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</si>
  <si>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</si>
  <si>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</si>
  <si>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</si>
  <si>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</si>
  <si>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</si>
  <si>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</si>
  <si>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</si>
  <si>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</si>
  <si>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</si>
  <si>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</si>
  <si>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</si>
  <si>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</si>
  <si>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</si>
  <si>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</si>
  <si>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</si>
  <si>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</si>
  <si>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</si>
  <si>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</si>
  <si>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</si>
  <si>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</si>
  <si>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</si>
  <si>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</si>
  <si>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</si>
  <si>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</si>
  <si>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</si>
  <si>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</si>
  <si>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</si>
  <si>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</si>
  <si>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</si>
  <si>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</si>
  <si>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</si>
  <si>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</si>
  <si>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</si>
  <si>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</si>
  <si>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</si>
  <si>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</si>
  <si>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</si>
  <si>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</si>
  <si>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</si>
  <si>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</si>
  <si>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</si>
  <si>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</si>
  <si>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</si>
  <si>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</si>
  <si>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</si>
  <si>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</si>
  <si>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</si>
  <si>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</si>
  <si>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</si>
  <si>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</si>
  <si>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</si>
  <si>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</si>
  <si>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</si>
  <si>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</si>
  <si>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</si>
  <si>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</si>
  <si>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</si>
  <si>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</si>
  <si>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</si>
  <si>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</si>
  <si>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</si>
  <si>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</si>
  <si>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</si>
  <si>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</si>
  <si>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</si>
  <si>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</si>
  <si>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</si>
  <si>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</si>
  <si>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</si>
  <si>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</si>
  <si>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</si>
  <si>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</si>
  <si>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</si>
  <si>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</si>
  <si>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</si>
  <si>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</si>
  <si>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</si>
  <si>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</si>
  <si>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</si>
  <si>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</si>
  <si>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</si>
  <si>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</si>
  <si>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</si>
  <si>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</si>
  <si>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</si>
  <si>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</si>
  <si>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</si>
  <si>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</si>
  <si>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</si>
  <si>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</si>
  <si>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</si>
  <si>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</si>
  <si>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</si>
  <si>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</si>
  <si>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</si>
  <si>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</si>
  <si>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</si>
  <si>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</si>
  <si>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</si>
  <si>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</si>
  <si>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</si>
  <si>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</si>
  <si>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</si>
  <si>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</si>
  <si>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</si>
  <si>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</si>
  <si>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</si>
  <si>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</si>
  <si>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</si>
  <si>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</si>
  <si>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</si>
  <si>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</si>
  <si>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</si>
  <si>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</si>
  <si>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</si>
  <si>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</si>
  <si>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</si>
  <si>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</si>
  <si>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</si>
  <si>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</si>
  <si>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</si>
  <si>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</si>
  <si>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</si>
  <si>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</si>
  <si>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</si>
  <si>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</si>
  <si>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</si>
  <si>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</si>
  <si>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</si>
  <si>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</si>
  <si>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</si>
  <si>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</si>
  <si>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</si>
  <si>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</si>
  <si>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</si>
  <si>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</si>
  <si>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</si>
  <si>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</si>
  <si>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</si>
  <si>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</si>
  <si>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</si>
  <si>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</si>
  <si>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</si>
  <si>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</si>
  <si>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</si>
  <si>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</si>
  <si>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</si>
  <si>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</si>
  <si>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</si>
  <si>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</si>
  <si>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</si>
  <si>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</si>
  <si>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</si>
  <si>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</si>
  <si>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</si>
  <si>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</si>
  <si>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</si>
  <si>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</si>
  <si>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</si>
  <si>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</si>
  <si>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</si>
  <si>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</si>
  <si>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</si>
  <si>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</si>
  <si>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</si>
  <si>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</si>
  <si>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</si>
  <si>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</si>
  <si>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</si>
  <si>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</si>
  <si>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</si>
  <si>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</si>
  <si>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</si>
  <si>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</si>
  <si>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</si>
  <si>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</si>
  <si>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</si>
  <si>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</si>
  <si>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</si>
  <si>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</si>
  <si>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</si>
  <si>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</si>
  <si>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</si>
  <si>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</si>
  <si>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</si>
  <si>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</si>
  <si>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</si>
  <si>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</si>
  <si>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</si>
  <si>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</si>
  <si>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</si>
  <si>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</si>
  <si>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</si>
  <si>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</si>
  <si>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</si>
  <si>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</si>
  <si>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</si>
  <si>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</si>
  <si>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</si>
  <si>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</si>
  <si>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</si>
  <si>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</si>
  <si>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</si>
  <si>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</si>
  <si>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</si>
  <si>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</si>
  <si>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</si>
  <si>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</si>
  <si>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</si>
  <si>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</si>
  <si>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</si>
  <si>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</si>
  <si>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</si>
  <si>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</si>
  <si>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</si>
  <si>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</si>
  <si>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</si>
  <si>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</si>
  <si>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</si>
  <si>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</si>
  <si>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</si>
  <si>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</si>
  <si>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</si>
  <si>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</si>
  <si>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</si>
  <si>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</si>
  <si>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</si>
  <si>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</si>
  <si>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</si>
  <si>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</si>
  <si>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</si>
  <si>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</si>
  <si>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</si>
  <si>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</si>
  <si>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</si>
  <si>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</si>
  <si>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</si>
  <si>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</si>
  <si>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</si>
  <si>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</si>
  <si>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</si>
  <si>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</si>
  <si>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</si>
  <si>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</si>
  <si>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</si>
  <si>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지방</t>
    <phoneticPr fontId="1" type="noConversion"/>
  </si>
  <si>
    <t>적정비율(최대)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</si>
  <si>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</si>
  <si>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</si>
  <si>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</si>
  <si>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</si>
  <si>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</si>
  <si>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</si>
  <si>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</si>
  <si>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</si>
  <si>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</si>
  <si>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</si>
  <si>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</si>
  <si>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</si>
  <si>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</si>
  <si>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</si>
  <si>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</si>
  <si>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</si>
  <si>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</si>
  <si>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</si>
  <si>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</si>
  <si>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</si>
  <si>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출력시각</t>
    <phoneticPr fontId="1" type="noConversion"/>
  </si>
  <si>
    <t>필요추정량</t>
    <phoneticPr fontId="1" type="noConversion"/>
  </si>
  <si>
    <t>평균필요량</t>
    <phoneticPr fontId="1" type="noConversion"/>
  </si>
  <si>
    <t>섭취량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</si>
  <si>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</si>
  <si>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</si>
  <si>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</si>
  <si>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</si>
  <si>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</si>
  <si>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</si>
  <si>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</si>
  <si>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</si>
  <si>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</si>
  <si>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</si>
  <si>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</si>
  <si>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</si>
  <si>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M</t>
  </si>
  <si>
    <t>H2500047</t>
  </si>
  <si>
    <t>이종필</t>
  </si>
  <si>
    <t>(설문지 : FFQ 95문항 설문지, 사용자 : 이종필, ID : H2500047)</t>
  </si>
  <si>
    <t>2022년 03월 17일 15:01:38</t>
  </si>
  <si>
    <t>다량영양소</t>
    <phoneticPr fontId="1" type="noConversion"/>
  </si>
  <si>
    <t>불포화지방산</t>
    <phoneticPr fontId="1" type="noConversion"/>
  </si>
  <si>
    <t>단백질</t>
    <phoneticPr fontId="1" type="noConversion"/>
  </si>
  <si>
    <t>n-6불포화</t>
    <phoneticPr fontId="1" type="noConversion"/>
  </si>
  <si>
    <t>권장섭취량</t>
    <phoneticPr fontId="1" type="noConversion"/>
  </si>
  <si>
    <t>단백질(g/일)</t>
    <phoneticPr fontId="1" type="noConversion"/>
  </si>
  <si>
    <t>비타민A</t>
    <phoneticPr fontId="1" type="noConversion"/>
  </si>
  <si>
    <t>비타민C</t>
    <phoneticPr fontId="1" type="noConversion"/>
  </si>
  <si>
    <t>리보플라빈</t>
    <phoneticPr fontId="1" type="noConversion"/>
  </si>
  <si>
    <t>나트륨</t>
    <phoneticPr fontId="1" type="noConversion"/>
  </si>
  <si>
    <t>구리</t>
    <phoneticPr fontId="1" type="noConversion"/>
  </si>
  <si>
    <t>구리(ug/일)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</si>
</sst>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81.094350000000006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231992"/>
        <c:axId val="578922560"/>
      </c:barChart>
      <c:catAx>
        <c:axId val="25823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22560"/>
        <c:crosses val="autoZero"/>
        <c:auto val="1"/>
        <c:lblAlgn val="ctr"/>
        <c:lblOffset val="100"/>
        <c:noMultiLvlLbl val="0"/>
      </c:catAx>
      <c:valAx>
        <c:axId val="57892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23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3.5688965000000001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175304"/>
        <c:axId val="576175696"/>
      </c:barChart>
      <c:catAx>
        <c:axId val="57617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175696"/>
        <c:crosses val="autoZero"/>
        <c:auto val="1"/>
        <c:lblAlgn val="ctr"/>
        <c:lblOffset val="100"/>
        <c:noMultiLvlLbl val="0"/>
      </c:catAx>
      <c:valAx>
        <c:axId val="57617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17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5.5979866999999999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176480"/>
        <c:axId val="576172168"/>
      </c:barChart>
      <c:catAx>
        <c:axId val="57617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172168"/>
        <c:crosses val="autoZero"/>
        <c:auto val="1"/>
        <c:lblAlgn val="ctr"/>
        <c:lblOffset val="100"/>
        <c:noMultiLvlLbl val="0"/>
      </c:catAx>
      <c:valAx>
        <c:axId val="576172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17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1735.98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173344"/>
        <c:axId val="576173736"/>
      </c:barChart>
      <c:catAx>
        <c:axId val="57617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173736"/>
        <c:crosses val="autoZero"/>
        <c:auto val="1"/>
        <c:lblAlgn val="ctr"/>
        <c:lblOffset val="100"/>
        <c:noMultiLvlLbl val="0"/>
      </c:catAx>
      <c:valAx>
        <c:axId val="576173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17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5251.83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177656"/>
        <c:axId val="576178440"/>
      </c:barChart>
      <c:catAx>
        <c:axId val="57617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178440"/>
        <c:crosses val="autoZero"/>
        <c:auto val="1"/>
        <c:lblAlgn val="ctr"/>
        <c:lblOffset val="100"/>
        <c:noMultiLvlLbl val="0"/>
      </c:catAx>
      <c:valAx>
        <c:axId val="5761784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17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396.95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179224"/>
        <c:axId val="576179616"/>
      </c:barChart>
      <c:catAx>
        <c:axId val="576179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179616"/>
        <c:crosses val="autoZero"/>
        <c:auto val="1"/>
        <c:lblAlgn val="ctr"/>
        <c:lblOffset val="100"/>
        <c:noMultiLvlLbl val="0"/>
      </c:catAx>
      <c:valAx>
        <c:axId val="57617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179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167.27762000000001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668088"/>
        <c:axId val="576666912"/>
      </c:barChart>
      <c:catAx>
        <c:axId val="576668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666912"/>
        <c:crosses val="autoZero"/>
        <c:auto val="1"/>
        <c:lblAlgn val="ctr"/>
        <c:lblOffset val="100"/>
        <c:noMultiLvlLbl val="0"/>
      </c:catAx>
      <c:valAx>
        <c:axId val="576666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66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13.714617000000001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670048"/>
        <c:axId val="576669264"/>
      </c:barChart>
      <c:catAx>
        <c:axId val="57667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669264"/>
        <c:crosses val="autoZero"/>
        <c:auto val="1"/>
        <c:lblAlgn val="ctr"/>
        <c:lblOffset val="100"/>
        <c:noMultiLvlLbl val="0"/>
      </c:catAx>
      <c:valAx>
        <c:axId val="576669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67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910.34142999999995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671224"/>
        <c:axId val="576672400"/>
      </c:barChart>
      <c:catAx>
        <c:axId val="57667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672400"/>
        <c:crosses val="autoZero"/>
        <c:auto val="1"/>
        <c:lblAlgn val="ctr"/>
        <c:lblOffset val="100"/>
        <c:noMultiLvlLbl val="0"/>
      </c:catAx>
      <c:valAx>
        <c:axId val="5766724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67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9.2325399999999992E-3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668480"/>
        <c:axId val="576674360"/>
      </c:barChart>
      <c:catAx>
        <c:axId val="57666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674360"/>
        <c:crosses val="autoZero"/>
        <c:auto val="1"/>
        <c:lblAlgn val="ctr"/>
        <c:lblOffset val="100"/>
        <c:noMultiLvlLbl val="0"/>
      </c:catAx>
      <c:valAx>
        <c:axId val="576674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66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4.9098525000000004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670440"/>
        <c:axId val="576673968"/>
      </c:barChart>
      <c:catAx>
        <c:axId val="57667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673968"/>
        <c:crosses val="autoZero"/>
        <c:auto val="1"/>
        <c:lblAlgn val="ctr"/>
        <c:lblOffset val="100"/>
        <c:noMultiLvlLbl val="0"/>
      </c:catAx>
      <c:valAx>
        <c:axId val="576673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67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38.369509999999998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17072"/>
        <c:axId val="578918248"/>
      </c:barChart>
      <c:catAx>
        <c:axId val="57891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18248"/>
        <c:crosses val="autoZero"/>
        <c:auto val="1"/>
        <c:lblAlgn val="ctr"/>
        <c:lblOffset val="100"/>
        <c:noMultiLvlLbl val="0"/>
      </c:catAx>
      <c:valAx>
        <c:axId val="578918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1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132.62430000000001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668872"/>
        <c:axId val="576669656"/>
      </c:barChart>
      <c:catAx>
        <c:axId val="576668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669656"/>
        <c:crosses val="autoZero"/>
        <c:auto val="1"/>
        <c:lblAlgn val="ctr"/>
        <c:lblOffset val="100"/>
        <c:noMultiLvlLbl val="0"/>
      </c:catAx>
      <c:valAx>
        <c:axId val="576669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66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91.161689999999993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667304"/>
        <c:axId val="551035912"/>
      </c:barChart>
      <c:catAx>
        <c:axId val="57666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035912"/>
        <c:crosses val="autoZero"/>
        <c:auto val="1"/>
        <c:lblAlgn val="ctr"/>
        <c:lblOffset val="100"/>
        <c:noMultiLvlLbl val="0"/>
      </c:catAx>
      <c:valAx>
        <c:axId val="55103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66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2.2189999999999999</c:v>
                </c:pt>
                <c:pt idx="1">
                  <c:v>8.8849999999999998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1030816"/>
        <c:axId val="551038264"/>
      </c:barChart>
      <c:catAx>
        <c:axId val="55103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038264"/>
        <c:crosses val="autoZero"/>
        <c:auto val="1"/>
        <c:lblAlgn val="ctr"/>
        <c:lblOffset val="100"/>
        <c:noMultiLvlLbl val="0"/>
      </c:catAx>
      <c:valAx>
        <c:axId val="55103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03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15.625194</c:v>
                </c:pt>
                <c:pt idx="1">
                  <c:v>15.111605000000001</c:v>
                </c:pt>
                <c:pt idx="2">
                  <c:v>20.18806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826.41125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033952"/>
        <c:axId val="551034344"/>
      </c:barChart>
      <c:catAx>
        <c:axId val="55103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034344"/>
        <c:crosses val="autoZero"/>
        <c:auto val="1"/>
        <c:lblAlgn val="ctr"/>
        <c:lblOffset val="100"/>
        <c:noMultiLvlLbl val="0"/>
      </c:catAx>
      <c:valAx>
        <c:axId val="551034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03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22.543488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031992"/>
        <c:axId val="551036304"/>
      </c:barChart>
      <c:catAx>
        <c:axId val="55103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036304"/>
        <c:crosses val="autoZero"/>
        <c:auto val="1"/>
        <c:lblAlgn val="ctr"/>
        <c:lblOffset val="100"/>
        <c:noMultiLvlLbl val="0"/>
      </c:catAx>
      <c:valAx>
        <c:axId val="55103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03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78.341999999999999</c:v>
                </c:pt>
                <c:pt idx="1">
                  <c:v>7.9459999999999997</c:v>
                </c:pt>
                <c:pt idx="2">
                  <c:v>13.712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1034736"/>
        <c:axId val="551035128"/>
      </c:barChart>
      <c:catAx>
        <c:axId val="55103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035128"/>
        <c:crosses val="autoZero"/>
        <c:auto val="1"/>
        <c:lblAlgn val="ctr"/>
        <c:lblOffset val="100"/>
        <c:noMultiLvlLbl val="0"/>
      </c:catAx>
      <c:valAx>
        <c:axId val="55103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03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2575.6122999999998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032384"/>
        <c:axId val="551037480"/>
      </c:barChart>
      <c:catAx>
        <c:axId val="55103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037480"/>
        <c:crosses val="autoZero"/>
        <c:auto val="1"/>
        <c:lblAlgn val="ctr"/>
        <c:lblOffset val="100"/>
        <c:noMultiLvlLbl val="0"/>
      </c:catAx>
      <c:valAx>
        <c:axId val="551037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03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259.32369999999997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032776"/>
        <c:axId val="551037872"/>
      </c:barChart>
      <c:catAx>
        <c:axId val="55103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037872"/>
        <c:crosses val="autoZero"/>
        <c:auto val="1"/>
        <c:lblAlgn val="ctr"/>
        <c:lblOffset val="100"/>
        <c:noMultiLvlLbl val="0"/>
      </c:catAx>
      <c:valAx>
        <c:axId val="551037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032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1084.2183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31568"/>
        <c:axId val="572031960"/>
      </c:barChart>
      <c:catAx>
        <c:axId val="57203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31960"/>
        <c:crosses val="autoZero"/>
        <c:auto val="1"/>
        <c:lblAlgn val="ctr"/>
        <c:lblOffset val="100"/>
        <c:noMultiLvlLbl val="0"/>
      </c:catAx>
      <c:valAx>
        <c:axId val="57203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3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5.112171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22952"/>
        <c:axId val="578919424"/>
      </c:barChart>
      <c:catAx>
        <c:axId val="578922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19424"/>
        <c:crosses val="autoZero"/>
        <c:auto val="1"/>
        <c:lblAlgn val="ctr"/>
        <c:lblOffset val="100"/>
        <c:noMultiLvlLbl val="0"/>
      </c:catAx>
      <c:valAx>
        <c:axId val="57891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22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7394.3019999999997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31176"/>
        <c:axId val="572032352"/>
      </c:barChart>
      <c:catAx>
        <c:axId val="57203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32352"/>
        <c:crosses val="autoZero"/>
        <c:auto val="1"/>
        <c:lblAlgn val="ctr"/>
        <c:lblOffset val="100"/>
        <c:noMultiLvlLbl val="0"/>
      </c:catAx>
      <c:valAx>
        <c:axId val="57203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3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19.965274999999998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28824"/>
        <c:axId val="572029608"/>
      </c:barChart>
      <c:catAx>
        <c:axId val="57202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29608"/>
        <c:crosses val="autoZero"/>
        <c:auto val="1"/>
        <c:lblAlgn val="ctr"/>
        <c:lblOffset val="100"/>
        <c:noMultiLvlLbl val="0"/>
      </c:catAx>
      <c:valAx>
        <c:axId val="57202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2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2.2716310000000002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26080"/>
        <c:axId val="572032744"/>
      </c:barChart>
      <c:catAx>
        <c:axId val="57202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32744"/>
        <c:crosses val="autoZero"/>
        <c:auto val="1"/>
        <c:lblAlgn val="ctr"/>
        <c:lblOffset val="100"/>
        <c:noMultiLvlLbl val="0"/>
      </c:catAx>
      <c:valAx>
        <c:axId val="572032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2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555.14300000000003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15896"/>
        <c:axId val="578916680"/>
      </c:barChart>
      <c:catAx>
        <c:axId val="57891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16680"/>
        <c:crosses val="autoZero"/>
        <c:auto val="1"/>
        <c:lblAlgn val="ctr"/>
        <c:lblOffset val="100"/>
        <c:noMultiLvlLbl val="0"/>
      </c:catAx>
      <c:valAx>
        <c:axId val="57891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1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1.862824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21384"/>
        <c:axId val="578920600"/>
      </c:barChart>
      <c:catAx>
        <c:axId val="57892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20600"/>
        <c:crosses val="autoZero"/>
        <c:auto val="1"/>
        <c:lblAlgn val="ctr"/>
        <c:lblOffset val="100"/>
        <c:noMultiLvlLbl val="0"/>
      </c:catAx>
      <c:valAx>
        <c:axId val="578920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2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19.066744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17464"/>
        <c:axId val="578918640"/>
      </c:barChart>
      <c:catAx>
        <c:axId val="57891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18640"/>
        <c:crosses val="autoZero"/>
        <c:auto val="1"/>
        <c:lblAlgn val="ctr"/>
        <c:lblOffset val="100"/>
        <c:noMultiLvlLbl val="0"/>
      </c:catAx>
      <c:valAx>
        <c:axId val="578918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1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2.2716310000000002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20992"/>
        <c:axId val="578921776"/>
      </c:barChart>
      <c:catAx>
        <c:axId val="57892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21776"/>
        <c:crosses val="autoZero"/>
        <c:auto val="1"/>
        <c:lblAlgn val="ctr"/>
        <c:lblOffset val="100"/>
        <c:noMultiLvlLbl val="0"/>
      </c:catAx>
      <c:valAx>
        <c:axId val="57892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2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701.39490000000001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177264"/>
        <c:axId val="576174520"/>
      </c:barChart>
      <c:catAx>
        <c:axId val="57617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174520"/>
        <c:crosses val="autoZero"/>
        <c:auto val="1"/>
        <c:lblAlgn val="ctr"/>
        <c:lblOffset val="100"/>
        <c:noMultiLvlLbl val="0"/>
      </c:catAx>
      <c:valAx>
        <c:axId val="576174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17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8.8833819999999992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176088"/>
        <c:axId val="576174912"/>
      </c:barChart>
      <c:catAx>
        <c:axId val="57617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174912"/>
        <c:crosses val="autoZero"/>
        <c:auto val="1"/>
        <c:lblAlgn val="ctr"/>
        <c:lblOffset val="100"/>
        <c:noMultiLvlLbl val="0"/>
      </c:catAx>
      <c:valAx>
        <c:axId val="576174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17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이종필, ID : H2500047)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03월 17일 15:01:38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2400</v>
      </c>
      <c r="C6" s="59">
        <f>'DRIs DATA 입력'!C6</f>
        <v>2575.6122999999998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81.094350000000006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38.369509999999998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78.341999999999999</v>
      </c>
      <c r="G8" s="59">
        <f>'DRIs DATA 입력'!G8</f>
        <v>7.9459999999999997</v>
      </c>
      <c r="H8" s="59">
        <f>'DRIs DATA 입력'!H8</f>
        <v>13.712</v>
      </c>
      <c r="I8" s="46"/>
      <c r="J8" s="59" t="s">
        <v>215</v>
      </c>
      <c r="K8" s="59">
        <f>'DRIs DATA 입력'!K8</f>
        <v>2.2189999999999999</v>
      </c>
      <c r="L8" s="59">
        <f>'DRIs DATA 입력'!L8</f>
        <v>8.8849999999999998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826.41125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22.543488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5.112171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555.14300000000003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259.32369999999997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1.9696598999999999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1.862824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19.066744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2.2716310000000002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701.39490000000001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8.8833819999999992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3.5688965000000001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5.5979866999999999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1084.2183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1735.98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7394.3019999999997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5251.83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396.95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167.27762000000001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19.965274999999998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13.714617000000001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910.34142999999995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9.2325399999999992E-3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4.9098525000000004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132.62430000000001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91.161689999999993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7" sqref="H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290</v>
      </c>
      <c r="B1" s="61" t="s">
        <v>325</v>
      </c>
      <c r="G1" s="62" t="s">
        <v>306</v>
      </c>
      <c r="H1" s="61" t="s">
        <v>326</v>
      </c>
    </row>
    <row r="3" spans="1:27" x14ac:dyDescent="0.3">
      <c r="A3" s="68" t="s">
        <v>327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277</v>
      </c>
      <c r="B4" s="67"/>
      <c r="C4" s="67"/>
      <c r="E4" s="69" t="s">
        <v>299</v>
      </c>
      <c r="F4" s="70"/>
      <c r="G4" s="70"/>
      <c r="H4" s="71"/>
      <c r="J4" s="69" t="s">
        <v>328</v>
      </c>
      <c r="K4" s="70"/>
      <c r="L4" s="71"/>
      <c r="N4" s="67" t="s">
        <v>329</v>
      </c>
      <c r="O4" s="67"/>
      <c r="P4" s="67"/>
      <c r="Q4" s="67"/>
      <c r="R4" s="67"/>
      <c r="S4" s="67"/>
      <c r="U4" s="67" t="s">
        <v>282</v>
      </c>
      <c r="V4" s="67"/>
      <c r="W4" s="67"/>
      <c r="X4" s="67"/>
      <c r="Y4" s="67"/>
      <c r="Z4" s="67"/>
    </row>
    <row r="5" spans="1:27" x14ac:dyDescent="0.3">
      <c r="A5" s="65"/>
      <c r="B5" s="65" t="s">
        <v>307</v>
      </c>
      <c r="C5" s="65" t="s">
        <v>309</v>
      </c>
      <c r="E5" s="65"/>
      <c r="F5" s="65" t="s">
        <v>49</v>
      </c>
      <c r="G5" s="65" t="s">
        <v>284</v>
      </c>
      <c r="H5" s="65" t="s">
        <v>329</v>
      </c>
      <c r="J5" s="65"/>
      <c r="K5" s="65" t="s">
        <v>300</v>
      </c>
      <c r="L5" s="65" t="s">
        <v>330</v>
      </c>
      <c r="N5" s="65"/>
      <c r="O5" s="65" t="s">
        <v>308</v>
      </c>
      <c r="P5" s="65" t="s">
        <v>331</v>
      </c>
      <c r="Q5" s="65" t="s">
        <v>283</v>
      </c>
      <c r="R5" s="65" t="s">
        <v>291</v>
      </c>
      <c r="S5" s="65" t="s">
        <v>309</v>
      </c>
      <c r="U5" s="65"/>
      <c r="V5" s="65" t="s">
        <v>308</v>
      </c>
      <c r="W5" s="65" t="s">
        <v>331</v>
      </c>
      <c r="X5" s="65" t="s">
        <v>283</v>
      </c>
      <c r="Y5" s="65" t="s">
        <v>291</v>
      </c>
      <c r="Z5" s="65" t="s">
        <v>309</v>
      </c>
    </row>
    <row r="6" spans="1:27" x14ac:dyDescent="0.3">
      <c r="A6" s="65" t="s">
        <v>277</v>
      </c>
      <c r="B6" s="65">
        <v>2400</v>
      </c>
      <c r="C6" s="65">
        <v>2575.6122999999998</v>
      </c>
      <c r="E6" s="65" t="s">
        <v>316</v>
      </c>
      <c r="F6" s="65">
        <v>55</v>
      </c>
      <c r="G6" s="65">
        <v>15</v>
      </c>
      <c r="H6" s="65">
        <v>7</v>
      </c>
      <c r="J6" s="65" t="s">
        <v>316</v>
      </c>
      <c r="K6" s="65">
        <v>0.1</v>
      </c>
      <c r="L6" s="65">
        <v>4</v>
      </c>
      <c r="N6" s="65" t="s">
        <v>332</v>
      </c>
      <c r="O6" s="65">
        <v>50</v>
      </c>
      <c r="P6" s="65">
        <v>60</v>
      </c>
      <c r="Q6" s="65">
        <v>0</v>
      </c>
      <c r="R6" s="65">
        <v>0</v>
      </c>
      <c r="S6" s="65">
        <v>81.094350000000006</v>
      </c>
      <c r="U6" s="65" t="s">
        <v>278</v>
      </c>
      <c r="V6" s="65">
        <v>0</v>
      </c>
      <c r="W6" s="65">
        <v>0</v>
      </c>
      <c r="X6" s="65">
        <v>25</v>
      </c>
      <c r="Y6" s="65">
        <v>0</v>
      </c>
      <c r="Z6" s="65">
        <v>38.369509999999998</v>
      </c>
    </row>
    <row r="7" spans="1:27" x14ac:dyDescent="0.3">
      <c r="E7" s="65" t="s">
        <v>285</v>
      </c>
      <c r="F7" s="65">
        <v>65</v>
      </c>
      <c r="G7" s="65">
        <v>30</v>
      </c>
      <c r="H7" s="65">
        <v>20</v>
      </c>
      <c r="J7" s="65" t="s">
        <v>285</v>
      </c>
      <c r="K7" s="65">
        <v>1</v>
      </c>
      <c r="L7" s="65">
        <v>10</v>
      </c>
    </row>
    <row r="8" spans="1:27" x14ac:dyDescent="0.3">
      <c r="E8" s="65" t="s">
        <v>292</v>
      </c>
      <c r="F8" s="65">
        <v>78.341999999999999</v>
      </c>
      <c r="G8" s="65">
        <v>7.9459999999999997</v>
      </c>
      <c r="H8" s="65">
        <v>13.712</v>
      </c>
      <c r="J8" s="65" t="s">
        <v>292</v>
      </c>
      <c r="K8" s="65">
        <v>2.2189999999999999</v>
      </c>
      <c r="L8" s="65">
        <v>8.8849999999999998</v>
      </c>
    </row>
    <row r="13" spans="1:27" x14ac:dyDescent="0.3">
      <c r="A13" s="66" t="s">
        <v>293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333</v>
      </c>
      <c r="B14" s="67"/>
      <c r="C14" s="67"/>
      <c r="D14" s="67"/>
      <c r="E14" s="67"/>
      <c r="F14" s="67"/>
      <c r="H14" s="67" t="s">
        <v>286</v>
      </c>
      <c r="I14" s="67"/>
      <c r="J14" s="67"/>
      <c r="K14" s="67"/>
      <c r="L14" s="67"/>
      <c r="M14" s="67"/>
      <c r="O14" s="67" t="s">
        <v>279</v>
      </c>
      <c r="P14" s="67"/>
      <c r="Q14" s="67"/>
      <c r="R14" s="67"/>
      <c r="S14" s="67"/>
      <c r="T14" s="67"/>
      <c r="V14" s="67" t="s">
        <v>294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308</v>
      </c>
      <c r="C15" s="65" t="s">
        <v>331</v>
      </c>
      <c r="D15" s="65" t="s">
        <v>283</v>
      </c>
      <c r="E15" s="65" t="s">
        <v>291</v>
      </c>
      <c r="F15" s="65" t="s">
        <v>309</v>
      </c>
      <c r="H15" s="65"/>
      <c r="I15" s="65" t="s">
        <v>308</v>
      </c>
      <c r="J15" s="65" t="s">
        <v>331</v>
      </c>
      <c r="K15" s="65" t="s">
        <v>283</v>
      </c>
      <c r="L15" s="65" t="s">
        <v>291</v>
      </c>
      <c r="M15" s="65" t="s">
        <v>309</v>
      </c>
      <c r="O15" s="65"/>
      <c r="P15" s="65" t="s">
        <v>308</v>
      </c>
      <c r="Q15" s="65" t="s">
        <v>331</v>
      </c>
      <c r="R15" s="65" t="s">
        <v>283</v>
      </c>
      <c r="S15" s="65" t="s">
        <v>291</v>
      </c>
      <c r="T15" s="65" t="s">
        <v>309</v>
      </c>
      <c r="V15" s="65"/>
      <c r="W15" s="65" t="s">
        <v>308</v>
      </c>
      <c r="X15" s="65" t="s">
        <v>331</v>
      </c>
      <c r="Y15" s="65" t="s">
        <v>283</v>
      </c>
      <c r="Z15" s="65" t="s">
        <v>291</v>
      </c>
      <c r="AA15" s="65" t="s">
        <v>309</v>
      </c>
    </row>
    <row r="16" spans="1:27" x14ac:dyDescent="0.3">
      <c r="A16" s="65" t="s">
        <v>295</v>
      </c>
      <c r="B16" s="65">
        <v>550</v>
      </c>
      <c r="C16" s="65">
        <v>750</v>
      </c>
      <c r="D16" s="65">
        <v>0</v>
      </c>
      <c r="E16" s="65">
        <v>3000</v>
      </c>
      <c r="F16" s="65">
        <v>826.41125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22.543488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5.112171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555.14300000000003</v>
      </c>
    </row>
    <row r="23" spans="1:62" x14ac:dyDescent="0.3">
      <c r="A23" s="66" t="s">
        <v>296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334</v>
      </c>
      <c r="B24" s="67"/>
      <c r="C24" s="67"/>
      <c r="D24" s="67"/>
      <c r="E24" s="67"/>
      <c r="F24" s="67"/>
      <c r="H24" s="67" t="s">
        <v>287</v>
      </c>
      <c r="I24" s="67"/>
      <c r="J24" s="67"/>
      <c r="K24" s="67"/>
      <c r="L24" s="67"/>
      <c r="M24" s="67"/>
      <c r="O24" s="67" t="s">
        <v>335</v>
      </c>
      <c r="P24" s="67"/>
      <c r="Q24" s="67"/>
      <c r="R24" s="67"/>
      <c r="S24" s="67"/>
      <c r="T24" s="67"/>
      <c r="V24" s="67" t="s">
        <v>317</v>
      </c>
      <c r="W24" s="67"/>
      <c r="X24" s="67"/>
      <c r="Y24" s="67"/>
      <c r="Z24" s="67"/>
      <c r="AA24" s="67"/>
      <c r="AC24" s="67" t="s">
        <v>310</v>
      </c>
      <c r="AD24" s="67"/>
      <c r="AE24" s="67"/>
      <c r="AF24" s="67"/>
      <c r="AG24" s="67"/>
      <c r="AH24" s="67"/>
      <c r="AJ24" s="67" t="s">
        <v>297</v>
      </c>
      <c r="AK24" s="67"/>
      <c r="AL24" s="67"/>
      <c r="AM24" s="67"/>
      <c r="AN24" s="67"/>
      <c r="AO24" s="67"/>
      <c r="AQ24" s="67" t="s">
        <v>281</v>
      </c>
      <c r="AR24" s="67"/>
      <c r="AS24" s="67"/>
      <c r="AT24" s="67"/>
      <c r="AU24" s="67"/>
      <c r="AV24" s="67"/>
      <c r="AX24" s="67" t="s">
        <v>318</v>
      </c>
      <c r="AY24" s="67"/>
      <c r="AZ24" s="67"/>
      <c r="BA24" s="67"/>
      <c r="BB24" s="67"/>
      <c r="BC24" s="67"/>
      <c r="BE24" s="67" t="s">
        <v>311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308</v>
      </c>
      <c r="C25" s="65" t="s">
        <v>331</v>
      </c>
      <c r="D25" s="65" t="s">
        <v>283</v>
      </c>
      <c r="E25" s="65" t="s">
        <v>291</v>
      </c>
      <c r="F25" s="65" t="s">
        <v>309</v>
      </c>
      <c r="H25" s="65"/>
      <c r="I25" s="65" t="s">
        <v>308</v>
      </c>
      <c r="J25" s="65" t="s">
        <v>331</v>
      </c>
      <c r="K25" s="65" t="s">
        <v>283</v>
      </c>
      <c r="L25" s="65" t="s">
        <v>291</v>
      </c>
      <c r="M25" s="65" t="s">
        <v>309</v>
      </c>
      <c r="O25" s="65"/>
      <c r="P25" s="65" t="s">
        <v>308</v>
      </c>
      <c r="Q25" s="65" t="s">
        <v>331</v>
      </c>
      <c r="R25" s="65" t="s">
        <v>283</v>
      </c>
      <c r="S25" s="65" t="s">
        <v>291</v>
      </c>
      <c r="T25" s="65" t="s">
        <v>309</v>
      </c>
      <c r="V25" s="65"/>
      <c r="W25" s="65" t="s">
        <v>308</v>
      </c>
      <c r="X25" s="65" t="s">
        <v>331</v>
      </c>
      <c r="Y25" s="65" t="s">
        <v>283</v>
      </c>
      <c r="Z25" s="65" t="s">
        <v>291</v>
      </c>
      <c r="AA25" s="65" t="s">
        <v>309</v>
      </c>
      <c r="AC25" s="65"/>
      <c r="AD25" s="65" t="s">
        <v>308</v>
      </c>
      <c r="AE25" s="65" t="s">
        <v>331</v>
      </c>
      <c r="AF25" s="65" t="s">
        <v>283</v>
      </c>
      <c r="AG25" s="65" t="s">
        <v>291</v>
      </c>
      <c r="AH25" s="65" t="s">
        <v>309</v>
      </c>
      <c r="AJ25" s="65"/>
      <c r="AK25" s="65" t="s">
        <v>308</v>
      </c>
      <c r="AL25" s="65" t="s">
        <v>331</v>
      </c>
      <c r="AM25" s="65" t="s">
        <v>283</v>
      </c>
      <c r="AN25" s="65" t="s">
        <v>291</v>
      </c>
      <c r="AO25" s="65" t="s">
        <v>309</v>
      </c>
      <c r="AQ25" s="65"/>
      <c r="AR25" s="65" t="s">
        <v>308</v>
      </c>
      <c r="AS25" s="65" t="s">
        <v>331</v>
      </c>
      <c r="AT25" s="65" t="s">
        <v>283</v>
      </c>
      <c r="AU25" s="65" t="s">
        <v>291</v>
      </c>
      <c r="AV25" s="65" t="s">
        <v>309</v>
      </c>
      <c r="AX25" s="65"/>
      <c r="AY25" s="65" t="s">
        <v>308</v>
      </c>
      <c r="AZ25" s="65" t="s">
        <v>331</v>
      </c>
      <c r="BA25" s="65" t="s">
        <v>283</v>
      </c>
      <c r="BB25" s="65" t="s">
        <v>291</v>
      </c>
      <c r="BC25" s="65" t="s">
        <v>309</v>
      </c>
      <c r="BE25" s="65"/>
      <c r="BF25" s="65" t="s">
        <v>308</v>
      </c>
      <c r="BG25" s="65" t="s">
        <v>331</v>
      </c>
      <c r="BH25" s="65" t="s">
        <v>283</v>
      </c>
      <c r="BI25" s="65" t="s">
        <v>291</v>
      </c>
      <c r="BJ25" s="65" t="s">
        <v>309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259.32369999999997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1.9696598999999999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1.862824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19.066744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2.2716310000000002</v>
      </c>
      <c r="AJ26" s="65" t="s">
        <v>301</v>
      </c>
      <c r="AK26" s="65">
        <v>320</v>
      </c>
      <c r="AL26" s="65">
        <v>400</v>
      </c>
      <c r="AM26" s="65">
        <v>0</v>
      </c>
      <c r="AN26" s="65">
        <v>1000</v>
      </c>
      <c r="AO26" s="65">
        <v>701.39490000000001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8.8833819999999992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3.5688965000000001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5.5979866999999999</v>
      </c>
    </row>
    <row r="33" spans="1:68" x14ac:dyDescent="0.3">
      <c r="A33" s="66" t="s">
        <v>288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312</v>
      </c>
      <c r="I34" s="67"/>
      <c r="J34" s="67"/>
      <c r="K34" s="67"/>
      <c r="L34" s="67"/>
      <c r="M34" s="67"/>
      <c r="O34" s="67" t="s">
        <v>336</v>
      </c>
      <c r="P34" s="67"/>
      <c r="Q34" s="67"/>
      <c r="R34" s="67"/>
      <c r="S34" s="67"/>
      <c r="T34" s="67"/>
      <c r="V34" s="67" t="s">
        <v>302</v>
      </c>
      <c r="W34" s="67"/>
      <c r="X34" s="67"/>
      <c r="Y34" s="67"/>
      <c r="Z34" s="67"/>
      <c r="AA34" s="67"/>
      <c r="AC34" s="67" t="s">
        <v>303</v>
      </c>
      <c r="AD34" s="67"/>
      <c r="AE34" s="67"/>
      <c r="AF34" s="67"/>
      <c r="AG34" s="67"/>
      <c r="AH34" s="67"/>
      <c r="AJ34" s="67" t="s">
        <v>319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308</v>
      </c>
      <c r="C35" s="65" t="s">
        <v>331</v>
      </c>
      <c r="D35" s="65" t="s">
        <v>283</v>
      </c>
      <c r="E35" s="65" t="s">
        <v>291</v>
      </c>
      <c r="F35" s="65" t="s">
        <v>309</v>
      </c>
      <c r="H35" s="65"/>
      <c r="I35" s="65" t="s">
        <v>308</v>
      </c>
      <c r="J35" s="65" t="s">
        <v>331</v>
      </c>
      <c r="K35" s="65" t="s">
        <v>283</v>
      </c>
      <c r="L35" s="65" t="s">
        <v>291</v>
      </c>
      <c r="M35" s="65" t="s">
        <v>309</v>
      </c>
      <c r="O35" s="65"/>
      <c r="P35" s="65" t="s">
        <v>308</v>
      </c>
      <c r="Q35" s="65" t="s">
        <v>331</v>
      </c>
      <c r="R35" s="65" t="s">
        <v>283</v>
      </c>
      <c r="S35" s="65" t="s">
        <v>291</v>
      </c>
      <c r="T35" s="65" t="s">
        <v>309</v>
      </c>
      <c r="V35" s="65"/>
      <c r="W35" s="65" t="s">
        <v>308</v>
      </c>
      <c r="X35" s="65" t="s">
        <v>331</v>
      </c>
      <c r="Y35" s="65" t="s">
        <v>283</v>
      </c>
      <c r="Z35" s="65" t="s">
        <v>291</v>
      </c>
      <c r="AA35" s="65" t="s">
        <v>309</v>
      </c>
      <c r="AC35" s="65"/>
      <c r="AD35" s="65" t="s">
        <v>308</v>
      </c>
      <c r="AE35" s="65" t="s">
        <v>331</v>
      </c>
      <c r="AF35" s="65" t="s">
        <v>283</v>
      </c>
      <c r="AG35" s="65" t="s">
        <v>291</v>
      </c>
      <c r="AH35" s="65" t="s">
        <v>309</v>
      </c>
      <c r="AJ35" s="65"/>
      <c r="AK35" s="65" t="s">
        <v>308</v>
      </c>
      <c r="AL35" s="65" t="s">
        <v>331</v>
      </c>
      <c r="AM35" s="65" t="s">
        <v>283</v>
      </c>
      <c r="AN35" s="65" t="s">
        <v>291</v>
      </c>
      <c r="AO35" s="65" t="s">
        <v>309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1084.2183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1735.98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7394.3019999999997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5251.83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396.95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167.27762000000001</v>
      </c>
    </row>
    <row r="43" spans="1:68" x14ac:dyDescent="0.3">
      <c r="A43" s="66" t="s">
        <v>320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304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337</v>
      </c>
      <c r="P44" s="67"/>
      <c r="Q44" s="67"/>
      <c r="R44" s="67"/>
      <c r="S44" s="67"/>
      <c r="T44" s="67"/>
      <c r="V44" s="67" t="s">
        <v>313</v>
      </c>
      <c r="W44" s="67"/>
      <c r="X44" s="67"/>
      <c r="Y44" s="67"/>
      <c r="Z44" s="67"/>
      <c r="AA44" s="67"/>
      <c r="AC44" s="67" t="s">
        <v>314</v>
      </c>
      <c r="AD44" s="67"/>
      <c r="AE44" s="67"/>
      <c r="AF44" s="67"/>
      <c r="AG44" s="67"/>
      <c r="AH44" s="67"/>
      <c r="AJ44" s="67" t="s">
        <v>321</v>
      </c>
      <c r="AK44" s="67"/>
      <c r="AL44" s="67"/>
      <c r="AM44" s="67"/>
      <c r="AN44" s="67"/>
      <c r="AO44" s="67"/>
      <c r="AQ44" s="67" t="s">
        <v>289</v>
      </c>
      <c r="AR44" s="67"/>
      <c r="AS44" s="67"/>
      <c r="AT44" s="67"/>
      <c r="AU44" s="67"/>
      <c r="AV44" s="67"/>
      <c r="AX44" s="67" t="s">
        <v>280</v>
      </c>
      <c r="AY44" s="67"/>
      <c r="AZ44" s="67"/>
      <c r="BA44" s="67"/>
      <c r="BB44" s="67"/>
      <c r="BC44" s="67"/>
      <c r="BE44" s="67" t="s">
        <v>298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308</v>
      </c>
      <c r="C45" s="65" t="s">
        <v>331</v>
      </c>
      <c r="D45" s="65" t="s">
        <v>283</v>
      </c>
      <c r="E45" s="65" t="s">
        <v>291</v>
      </c>
      <c r="F45" s="65" t="s">
        <v>309</v>
      </c>
      <c r="H45" s="65"/>
      <c r="I45" s="65" t="s">
        <v>308</v>
      </c>
      <c r="J45" s="65" t="s">
        <v>331</v>
      </c>
      <c r="K45" s="65" t="s">
        <v>283</v>
      </c>
      <c r="L45" s="65" t="s">
        <v>291</v>
      </c>
      <c r="M45" s="65" t="s">
        <v>309</v>
      </c>
      <c r="O45" s="65"/>
      <c r="P45" s="65" t="s">
        <v>308</v>
      </c>
      <c r="Q45" s="65" t="s">
        <v>331</v>
      </c>
      <c r="R45" s="65" t="s">
        <v>283</v>
      </c>
      <c r="S45" s="65" t="s">
        <v>291</v>
      </c>
      <c r="T45" s="65" t="s">
        <v>309</v>
      </c>
      <c r="V45" s="65"/>
      <c r="W45" s="65" t="s">
        <v>308</v>
      </c>
      <c r="X45" s="65" t="s">
        <v>331</v>
      </c>
      <c r="Y45" s="65" t="s">
        <v>283</v>
      </c>
      <c r="Z45" s="65" t="s">
        <v>291</v>
      </c>
      <c r="AA45" s="65" t="s">
        <v>309</v>
      </c>
      <c r="AC45" s="65"/>
      <c r="AD45" s="65" t="s">
        <v>308</v>
      </c>
      <c r="AE45" s="65" t="s">
        <v>331</v>
      </c>
      <c r="AF45" s="65" t="s">
        <v>283</v>
      </c>
      <c r="AG45" s="65" t="s">
        <v>291</v>
      </c>
      <c r="AH45" s="65" t="s">
        <v>309</v>
      </c>
      <c r="AJ45" s="65"/>
      <c r="AK45" s="65" t="s">
        <v>308</v>
      </c>
      <c r="AL45" s="65" t="s">
        <v>331</v>
      </c>
      <c r="AM45" s="65" t="s">
        <v>283</v>
      </c>
      <c r="AN45" s="65" t="s">
        <v>291</v>
      </c>
      <c r="AO45" s="65" t="s">
        <v>309</v>
      </c>
      <c r="AQ45" s="65"/>
      <c r="AR45" s="65" t="s">
        <v>308</v>
      </c>
      <c r="AS45" s="65" t="s">
        <v>331</v>
      </c>
      <c r="AT45" s="65" t="s">
        <v>283</v>
      </c>
      <c r="AU45" s="65" t="s">
        <v>291</v>
      </c>
      <c r="AV45" s="65" t="s">
        <v>309</v>
      </c>
      <c r="AX45" s="65"/>
      <c r="AY45" s="65" t="s">
        <v>308</v>
      </c>
      <c r="AZ45" s="65" t="s">
        <v>331</v>
      </c>
      <c r="BA45" s="65" t="s">
        <v>283</v>
      </c>
      <c r="BB45" s="65" t="s">
        <v>291</v>
      </c>
      <c r="BC45" s="65" t="s">
        <v>309</v>
      </c>
      <c r="BE45" s="65"/>
      <c r="BF45" s="65" t="s">
        <v>308</v>
      </c>
      <c r="BG45" s="65" t="s">
        <v>331</v>
      </c>
      <c r="BH45" s="65" t="s">
        <v>283</v>
      </c>
      <c r="BI45" s="65" t="s">
        <v>291</v>
      </c>
      <c r="BJ45" s="65" t="s">
        <v>309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19.965274999999998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13.714617000000001</v>
      </c>
      <c r="O46" s="65" t="s">
        <v>338</v>
      </c>
      <c r="P46" s="65">
        <v>600</v>
      </c>
      <c r="Q46" s="65">
        <v>800</v>
      </c>
      <c r="R46" s="65">
        <v>0</v>
      </c>
      <c r="S46" s="65">
        <v>10000</v>
      </c>
      <c r="T46" s="65">
        <v>910.34142999999995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9.2325399999999992E-3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4.9098525000000004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132.62430000000001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91.161689999999993</v>
      </c>
      <c r="AX46" s="65" t="s">
        <v>305</v>
      </c>
      <c r="AY46" s="65"/>
      <c r="AZ46" s="65"/>
      <c r="BA46" s="65"/>
      <c r="BB46" s="65"/>
      <c r="BC46" s="65"/>
      <c r="BE46" s="65" t="s">
        <v>315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8" sqref="G2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323</v>
      </c>
      <c r="B2" s="61" t="s">
        <v>324</v>
      </c>
      <c r="C2" s="61" t="s">
        <v>322</v>
      </c>
      <c r="D2" s="61">
        <v>49</v>
      </c>
      <c r="E2" s="61">
        <v>2575.6122999999998</v>
      </c>
      <c r="F2" s="61">
        <v>463.31628000000001</v>
      </c>
      <c r="G2" s="61">
        <v>46.993510000000001</v>
      </c>
      <c r="H2" s="61">
        <v>27.95862</v>
      </c>
      <c r="I2" s="61">
        <v>19.034887000000001</v>
      </c>
      <c r="J2" s="61">
        <v>81.094350000000006</v>
      </c>
      <c r="K2" s="61">
        <v>52.286181999999997</v>
      </c>
      <c r="L2" s="61">
        <v>28.808167999999998</v>
      </c>
      <c r="M2" s="61">
        <v>38.369509999999998</v>
      </c>
      <c r="N2" s="61">
        <v>4.2679887000000001</v>
      </c>
      <c r="O2" s="61">
        <v>23.44783</v>
      </c>
      <c r="P2" s="61">
        <v>1594.7769000000001</v>
      </c>
      <c r="Q2" s="61">
        <v>34.222717000000003</v>
      </c>
      <c r="R2" s="61">
        <v>826.41125</v>
      </c>
      <c r="S2" s="61">
        <v>133.00783999999999</v>
      </c>
      <c r="T2" s="61">
        <v>8320.8420000000006</v>
      </c>
      <c r="U2" s="61">
        <v>5.112171</v>
      </c>
      <c r="V2" s="61">
        <v>22.543488</v>
      </c>
      <c r="W2" s="61">
        <v>555.14300000000003</v>
      </c>
      <c r="X2" s="61">
        <v>259.32369999999997</v>
      </c>
      <c r="Y2" s="61">
        <v>1.9696598999999999</v>
      </c>
      <c r="Z2" s="61">
        <v>1.862824</v>
      </c>
      <c r="AA2" s="61">
        <v>19.066744</v>
      </c>
      <c r="AB2" s="61">
        <v>2.2716310000000002</v>
      </c>
      <c r="AC2" s="61">
        <v>701.39490000000001</v>
      </c>
      <c r="AD2" s="61">
        <v>8.8833819999999992</v>
      </c>
      <c r="AE2" s="61">
        <v>3.5688965000000001</v>
      </c>
      <c r="AF2" s="61">
        <v>5.5979866999999999</v>
      </c>
      <c r="AG2" s="61">
        <v>1084.2183</v>
      </c>
      <c r="AH2" s="61">
        <v>532.68870000000004</v>
      </c>
      <c r="AI2" s="61">
        <v>551.52959999999996</v>
      </c>
      <c r="AJ2" s="61">
        <v>1735.98</v>
      </c>
      <c r="AK2" s="61">
        <v>7394.3019999999997</v>
      </c>
      <c r="AL2" s="61">
        <v>396.95</v>
      </c>
      <c r="AM2" s="61">
        <v>5251.83</v>
      </c>
      <c r="AN2" s="61">
        <v>167.27762000000001</v>
      </c>
      <c r="AO2" s="61">
        <v>19.965274999999998</v>
      </c>
      <c r="AP2" s="61">
        <v>16.387833000000001</v>
      </c>
      <c r="AQ2" s="61">
        <v>3.5774414999999999</v>
      </c>
      <c r="AR2" s="61">
        <v>13.714617000000001</v>
      </c>
      <c r="AS2" s="61">
        <v>910.34142999999995</v>
      </c>
      <c r="AT2" s="61">
        <v>9.2325399999999992E-3</v>
      </c>
      <c r="AU2" s="61">
        <v>4.9098525000000004</v>
      </c>
      <c r="AV2" s="61">
        <v>132.62430000000001</v>
      </c>
      <c r="AW2" s="61">
        <v>91.161689999999993</v>
      </c>
      <c r="AX2" s="61">
        <v>0.57822720000000005</v>
      </c>
      <c r="AY2" s="61">
        <v>1.1414491</v>
      </c>
      <c r="AZ2" s="61">
        <v>216.86821</v>
      </c>
      <c r="BA2" s="61">
        <v>50.957320000000003</v>
      </c>
      <c r="BB2" s="61">
        <v>15.625194</v>
      </c>
      <c r="BC2" s="61">
        <v>15.111605000000001</v>
      </c>
      <c r="BD2" s="61">
        <v>20.18806</v>
      </c>
      <c r="BE2" s="61">
        <v>1.6005845999999999</v>
      </c>
      <c r="BF2" s="61">
        <v>10.436386000000001</v>
      </c>
      <c r="BG2" s="61">
        <v>0</v>
      </c>
      <c r="BH2" s="61">
        <v>7.6616139999999999E-2</v>
      </c>
      <c r="BI2" s="61">
        <v>5.830109E-2</v>
      </c>
      <c r="BJ2" s="61">
        <v>0.20421334999999999</v>
      </c>
      <c r="BK2" s="61">
        <v>0</v>
      </c>
      <c r="BL2" s="61">
        <v>0.37111630000000001</v>
      </c>
      <c r="BM2" s="61">
        <v>2.1371630000000001</v>
      </c>
      <c r="BN2" s="61">
        <v>0.41233164</v>
      </c>
      <c r="BO2" s="61">
        <v>27.699736000000001</v>
      </c>
      <c r="BP2" s="61">
        <v>3.8292172</v>
      </c>
      <c r="BQ2" s="61">
        <v>9.4477729999999998</v>
      </c>
      <c r="BR2" s="61">
        <v>35.294525</v>
      </c>
      <c r="BS2" s="61">
        <v>24.680921999999999</v>
      </c>
      <c r="BT2" s="61">
        <v>4.8563239999999999</v>
      </c>
      <c r="BU2" s="61">
        <v>0.41883652999999998</v>
      </c>
      <c r="BV2" s="61">
        <v>2.7914577999999999E-2</v>
      </c>
      <c r="BW2" s="61">
        <v>0.35993370000000002</v>
      </c>
      <c r="BX2" s="61">
        <v>0.56008064999999996</v>
      </c>
      <c r="BY2" s="61">
        <v>9.9892590000000003E-2</v>
      </c>
      <c r="BZ2" s="61">
        <v>5.9296825000000001E-4</v>
      </c>
      <c r="CA2" s="61">
        <v>0.55789584000000003</v>
      </c>
      <c r="CB2" s="61">
        <v>2.0570148E-2</v>
      </c>
      <c r="CC2" s="61">
        <v>8.1847379999999997E-2</v>
      </c>
      <c r="CD2" s="61">
        <v>0.6371715</v>
      </c>
      <c r="CE2" s="61">
        <v>0.14492848999999999</v>
      </c>
      <c r="CF2" s="61">
        <v>0.12704757999999999</v>
      </c>
      <c r="CG2" s="61">
        <v>0</v>
      </c>
      <c r="CH2" s="61">
        <v>1.3580383999999999E-2</v>
      </c>
      <c r="CI2" s="61">
        <v>6.3705669999999997E-3</v>
      </c>
      <c r="CJ2" s="61">
        <v>1.4320402000000001</v>
      </c>
      <c r="CK2" s="61">
        <v>2.5837936999999998E-2</v>
      </c>
      <c r="CL2" s="61">
        <v>3.27948</v>
      </c>
      <c r="CM2" s="61">
        <v>1.4639644999999999</v>
      </c>
      <c r="CN2" s="61">
        <v>3469.85</v>
      </c>
      <c r="CO2" s="61">
        <v>6173.6953000000003</v>
      </c>
      <c r="CP2" s="61">
        <v>3522.7501999999999</v>
      </c>
      <c r="CQ2" s="61">
        <v>1204.6677999999999</v>
      </c>
      <c r="CR2" s="61">
        <v>647.27419999999995</v>
      </c>
      <c r="CS2" s="61">
        <v>686.99676999999997</v>
      </c>
      <c r="CT2" s="61">
        <v>3541.5320000000002</v>
      </c>
      <c r="CU2" s="61">
        <v>2223.3044</v>
      </c>
      <c r="CV2" s="61">
        <v>2200.2102</v>
      </c>
      <c r="CW2" s="61">
        <v>2435.4072000000001</v>
      </c>
      <c r="CX2" s="61">
        <v>764.18299999999999</v>
      </c>
      <c r="CY2" s="61">
        <v>4309.8467000000001</v>
      </c>
      <c r="CZ2" s="61">
        <v>1964.5047999999999</v>
      </c>
      <c r="DA2" s="61">
        <v>5197.7560000000003</v>
      </c>
      <c r="DB2" s="61">
        <v>4615.2763999999997</v>
      </c>
      <c r="DC2" s="61">
        <v>7968.0326999999997</v>
      </c>
      <c r="DD2" s="61">
        <v>12277.12</v>
      </c>
      <c r="DE2" s="61">
        <v>2335.6433000000002</v>
      </c>
      <c r="DF2" s="61">
        <v>5578.3203000000003</v>
      </c>
      <c r="DG2" s="61">
        <v>3012.7134000000001</v>
      </c>
      <c r="DH2" s="61">
        <v>109.05696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50.957320000000003</v>
      </c>
      <c r="B6">
        <f>BB2</f>
        <v>15.625194</v>
      </c>
      <c r="C6">
        <f>BC2</f>
        <v>15.111605000000001</v>
      </c>
      <c r="D6">
        <f>BD2</f>
        <v>20.18806</v>
      </c>
    </row>
    <row r="7" spans="1:113" x14ac:dyDescent="0.3">
      <c r="B7">
        <f>ROUND(B6/MAX($B$6,$C$6,$D$6),1)</f>
        <v>0.8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31" sqref="J3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26567</v>
      </c>
      <c r="C2" s="56">
        <f ca="1">YEAR(TODAY())-YEAR(B2)+IF(TODAY()&gt;=DATE(YEAR(TODAY()),MONTH(B2),DAY(B2)),0,-1)</f>
        <v>49</v>
      </c>
      <c r="E2" s="52">
        <v>178.5</v>
      </c>
      <c r="F2" s="53" t="s">
        <v>275</v>
      </c>
      <c r="G2" s="52">
        <v>74.2</v>
      </c>
      <c r="H2" s="51" t="s">
        <v>40</v>
      </c>
      <c r="I2" s="72">
        <f>ROUND(G3/E3^2,1)</f>
        <v>23.3</v>
      </c>
    </row>
    <row r="3" spans="1:9" x14ac:dyDescent="0.3">
      <c r="E3" s="51">
        <f>E2/100</f>
        <v>1.7849999999999999</v>
      </c>
      <c r="F3" s="51" t="s">
        <v>39</v>
      </c>
      <c r="G3" s="51">
        <f>G2</f>
        <v>74.2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44635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이종필, ID : H2500047)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03월 17일 15:01:38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44635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49</v>
      </c>
      <c r="G12" s="94"/>
      <c r="H12" s="94"/>
      <c r="I12" s="94"/>
      <c r="K12" s="123">
        <f>'개인정보 및 신체계측 입력'!E2</f>
        <v>178.5</v>
      </c>
      <c r="L12" s="124"/>
      <c r="M12" s="117">
        <f>'개인정보 및 신체계측 입력'!G2</f>
        <v>74.2</v>
      </c>
      <c r="N12" s="118"/>
      <c r="O12" s="113" t="s">
        <v>270</v>
      </c>
      <c r="P12" s="107"/>
      <c r="Q12" s="90">
        <f>'개인정보 및 신체계측 입력'!I2</f>
        <v>23.3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이종필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78.341999999999999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7.9459999999999997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13.712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8.9</v>
      </c>
      <c r="L72" s="36" t="s">
        <v>52</v>
      </c>
      <c r="M72" s="36">
        <f>ROUND('DRIs DATA'!K8,1)</f>
        <v>2.2000000000000002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110.19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187.86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259.32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151.44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135.53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492.95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199.65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2400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2022-03-17T06:16:38Z</dcterms:modified>
</cp:coreProperties>
</file>