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7845" windowHeight="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<sst xmlns="http://schemas.openxmlformats.org/spreadsheetml/2006/main" count="692" uniqueCount="346">
  <si>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</si>
  <si>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</si>
  <si>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</si>
  <si>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</si>
  <si>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</si>
  <si>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</si>
  <si>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</si>
  <si>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</si>
  <si>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</si>
  <si>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</si>
  <si>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</si>
  <si>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</si>
  <si>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</si>
  <si>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</si>
  <si>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</si>
  <si>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</si>
  <si>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</si>
  <si>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</si>
  <si>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</si>
  <si>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</si>
  <si>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</si>
  <si>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</si>
  <si>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</si>
  <si>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</si>
  <si>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</si>
  <si>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</si>
  <si>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</si>
  <si>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</si>
  <si>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</si>
  <si>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</si>
  <si>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</si>
  <si>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</si>
  <si>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</si>
  <si>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</si>
  <si>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</si>
  <si>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</si>
  <si>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</si>
  <si>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</si>
  <si>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</si>
  <si>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</si>
  <si>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</si>
  <si>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</si>
  <si>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</si>
  <si>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</si>
  <si>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</si>
  <si>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</si>
  <si>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</si>
  <si>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</si>
  <si>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</si>
  <si>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</si>
  <si>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</si>
  <si>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</si>
  <si>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</si>
  <si>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</si>
  <si>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</si>
  <si>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</si>
  <si>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</si>
  <si>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</si>
  <si>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</si>
  <si>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</si>
  <si>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</si>
  <si>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</si>
  <si>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</si>
  <si>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</si>
  <si>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</si>
  <si>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</si>
  <si>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</si>
  <si>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</si>
  <si>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</si>
  <si>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</si>
  <si>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</si>
  <si>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</si>
  <si>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</si>
  <si>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</si>
  <si>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</si>
  <si>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</si>
  <si>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</si>
  <si>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</si>
  <si>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</si>
  <si>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</si>
  <si>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</si>
  <si>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</si>
  <si>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</si>
  <si>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</si>
  <si>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</si>
  <si>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</si>
  <si>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</si>
  <si>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</si>
  <si>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</si>
  <si>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</si>
  <si>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</si>
  <si>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</si>
  <si>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</si>
  <si>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</si>
  <si>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</si>
  <si>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</si>
  <si>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</si>
  <si>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</si>
  <si>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</si>
  <si>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</si>
  <si>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</si>
  <si>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</si>
  <si>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</si>
  <si>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</si>
  <si>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</si>
  <si>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</si>
  <si>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</si>
  <si>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</si>
  <si>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</si>
  <si>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</si>
  <si>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</si>
  <si>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</si>
  <si>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</si>
  <si>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</si>
  <si>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</si>
  <si>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</si>
  <si>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</si>
  <si>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</si>
  <si>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</si>
  <si>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</si>
  <si>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</si>
  <si>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</si>
  <si>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</si>
  <si>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</si>
  <si>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</si>
  <si>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</si>
  <si>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</si>
  <si>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</si>
  <si>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</si>
  <si>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</si>
  <si>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</si>
  <si>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</si>
  <si>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</si>
  <si>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</si>
  <si>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</si>
  <si>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</si>
  <si>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</si>
  <si>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</si>
  <si>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</si>
  <si>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</si>
  <si>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</si>
  <si>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</si>
  <si>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</si>
  <si>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</si>
  <si>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</si>
  <si>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</si>
  <si>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</si>
  <si>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</si>
  <si>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</si>
  <si>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</si>
  <si>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</si>
  <si>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</si>
  <si>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</si>
  <si>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</si>
  <si>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</si>
  <si>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</si>
  <si>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</si>
  <si>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</si>
  <si>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</si>
  <si>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</si>
  <si>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</si>
  <si>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</si>
  <si>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</si>
  <si>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</si>
  <si>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</si>
  <si>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</si>
  <si>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</si>
  <si>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</si>
  <si>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</si>
  <si>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</si>
  <si>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</si>
  <si>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</si>
  <si>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</si>
  <si>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</si>
  <si>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</si>
  <si>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</si>
  <si>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</si>
  <si>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</si>
  <si>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</si>
  <si>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</si>
  <si>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</si>
  <si>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</si>
  <si>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</si>
  <si>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</si>
  <si>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</si>
  <si>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</si>
  <si>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</si>
  <si>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</si>
  <si>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</si>
  <si>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</si>
  <si>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</si>
  <si>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</si>
  <si>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</si>
  <si>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</si>
  <si>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</si>
  <si>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</si>
  <si>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</si>
  <si>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</si>
  <si>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</si>
  <si>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</si>
  <si>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</si>
  <si>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</si>
  <si>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</si>
  <si>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</si>
  <si>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</si>
  <si>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</si>
  <si>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</si>
  <si>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</si>
  <si>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</si>
  <si>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</si>
  <si>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</si>
  <si>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</si>
  <si>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</si>
  <si>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</si>
  <si>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</si>
  <si>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</si>
  <si>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</si>
  <si>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</si>
  <si>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</si>
  <si>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</si>
  <si>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</si>
  <si>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</si>
  <si>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</si>
  <si>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</si>
  <si>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</si>
  <si>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</si>
  <si>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</si>
  <si>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</si>
  <si>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</si>
  <si>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</si>
  <si>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</si>
  <si>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</si>
  <si>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</si>
  <si>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</si>
  <si>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</si>
  <si>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</si>
  <si>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</si>
  <si>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</si>
  <si>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</si>
  <si>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</si>
  <si>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</si>
  <si>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</si>
  <si>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</si>
  <si>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</si>
  <si>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</si>
  <si>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</si>
  <si>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</si>
  <si>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</si>
  <si>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</si>
  <si>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</si>
  <si>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</si>
  <si>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</si>
  <si>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</si>
  <si>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</si>
  <si>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</si>
  <si>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</si>
  <si>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</si>
  <si>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</si>
  <si>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</si>
  <si>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</si>
  <si>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</si>
  <si>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</si>
  <si>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</si>
  <si>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</si>
  <si>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</si>
  <si>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</si>
  <si>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</si>
  <si>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</si>
  <si>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</si>
  <si>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</si>
  <si>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</si>
  <si>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</si>
  <si>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</si>
  <si>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</si>
  <si>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</si>
  <si>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</si>
  <si>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</si>
  <si>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(설문지 : FFQ 95문항 설문지, 사용자 : 김순희, ID : H2500049)</t>
  </si>
  <si>
    <t>출력시각</t>
    <phoneticPr fontId="1" type="noConversion"/>
  </si>
  <si>
    <t>2022년 03월 22일 13:03:56</t>
  </si>
  <si>
    <t>다량영양소</t>
    <phoneticPr fontId="1" type="noConversion"/>
  </si>
  <si>
    <t>에너지(kcal)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</si>
  <si>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</si>
  <si>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</si>
  <si>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</si>
  <si>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</si>
  <si>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</si>
  <si>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</si>
  <si>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</si>
  <si>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</si>
  <si>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</si>
  <si>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</si>
  <si>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</si>
  <si>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</si>
  <si>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</si>
  <si>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</si>
  <si>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</si>
  <si>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</si>
  <si>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</si>
  <si>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</si>
  <si>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</si>
  <si>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</si>
  <si>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</si>
  <si>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</si>
  <si>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</si>
  <si>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</si>
  <si>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</si>
  <si>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</si>
  <si>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권장섭취량</t>
    <phoneticPr fontId="1" type="noConversion"/>
  </si>
  <si>
    <t>충분섭취량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</si>
  <si>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</si>
  <si>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</si>
  <si>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</si>
  <si>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</si>
  <si>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</si>
  <si>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</si>
  <si>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</si>
  <si>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</si>
  <si>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</si>
  <si>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</si>
  <si>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</si>
  <si>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</si>
  <si>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</si>
  <si>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</si>
  <si>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</si>
  <si>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</si>
  <si>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</si>
  <si>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</si>
  <si>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</si>
  <si>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</si>
  <si>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</si>
  <si>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</si>
  <si>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</si>
  <si>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</si>
  <si>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</si>
  <si>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</si>
  <si>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</si>
  <si>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</si>
  <si>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</si>
  <si>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</si>
  <si>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</si>
  <si>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</si>
  <si>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</si>
  <si>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H2500049</t>
  </si>
  <si>
    <t>김순희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</si>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</sst>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85.458730000000003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76104"/>
        <c:axId val="261073752"/>
      </c:barChart>
      <c:catAx>
        <c:axId val="261076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73752"/>
        <c:crosses val="autoZero"/>
        <c:auto val="1"/>
        <c:lblAlgn val="ctr"/>
        <c:lblOffset val="100"/>
        <c:noMultiLvlLbl val="0"/>
      </c:catAx>
      <c:valAx>
        <c:axId val="26107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76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3.7498374000000001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609352"/>
        <c:axId val="503610136"/>
      </c:barChart>
      <c:catAx>
        <c:axId val="50360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610136"/>
        <c:crosses val="autoZero"/>
        <c:auto val="1"/>
        <c:lblAlgn val="ctr"/>
        <c:lblOffset val="100"/>
        <c:noMultiLvlLbl val="0"/>
      </c:catAx>
      <c:valAx>
        <c:axId val="50361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60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2.2861383000000002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613664"/>
        <c:axId val="503613272"/>
      </c:barChart>
      <c:catAx>
        <c:axId val="50361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613272"/>
        <c:crosses val="autoZero"/>
        <c:auto val="1"/>
        <c:lblAlgn val="ctr"/>
        <c:lblOffset val="100"/>
        <c:noMultiLvlLbl val="0"/>
      </c:catAx>
      <c:valAx>
        <c:axId val="50361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61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1617.3601000000001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57944"/>
        <c:axId val="504159512"/>
      </c:barChart>
      <c:catAx>
        <c:axId val="50415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59512"/>
        <c:crosses val="autoZero"/>
        <c:auto val="1"/>
        <c:lblAlgn val="ctr"/>
        <c:lblOffset val="100"/>
        <c:noMultiLvlLbl val="0"/>
      </c:catAx>
      <c:valAx>
        <c:axId val="504159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5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4418.9385000000002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62648"/>
        <c:axId val="504156768"/>
      </c:barChart>
      <c:catAx>
        <c:axId val="50416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56768"/>
        <c:crosses val="autoZero"/>
        <c:auto val="1"/>
        <c:lblAlgn val="ctr"/>
        <c:lblOffset val="100"/>
        <c:noMultiLvlLbl val="0"/>
      </c:catAx>
      <c:valAx>
        <c:axId val="5041567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6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172.51481999999999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59120"/>
        <c:axId val="504157160"/>
      </c:barChart>
      <c:catAx>
        <c:axId val="50415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57160"/>
        <c:crosses val="autoZero"/>
        <c:auto val="1"/>
        <c:lblAlgn val="ctr"/>
        <c:lblOffset val="100"/>
        <c:noMultiLvlLbl val="0"/>
      </c:catAx>
      <c:valAx>
        <c:axId val="504157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5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143.24294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60688"/>
        <c:axId val="504163040"/>
      </c:barChart>
      <c:catAx>
        <c:axId val="50416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63040"/>
        <c:crosses val="autoZero"/>
        <c:auto val="1"/>
        <c:lblAlgn val="ctr"/>
        <c:lblOffset val="100"/>
        <c:noMultiLvlLbl val="0"/>
      </c:catAx>
      <c:valAx>
        <c:axId val="50416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6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12.722394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55984"/>
        <c:axId val="504157552"/>
      </c:barChart>
      <c:catAx>
        <c:axId val="50415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57552"/>
        <c:crosses val="autoZero"/>
        <c:auto val="1"/>
        <c:lblAlgn val="ctr"/>
        <c:lblOffset val="100"/>
        <c:noMultiLvlLbl val="0"/>
      </c:catAx>
      <c:valAx>
        <c:axId val="504157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5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1102.3329000000001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61472"/>
        <c:axId val="504163432"/>
      </c:barChart>
      <c:catAx>
        <c:axId val="50416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63432"/>
        <c:crosses val="autoZero"/>
        <c:auto val="1"/>
        <c:lblAlgn val="ctr"/>
        <c:lblOffset val="100"/>
        <c:noMultiLvlLbl val="0"/>
      </c:catAx>
      <c:valAx>
        <c:axId val="5041634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6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7.9400559999999992E-3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61080"/>
        <c:axId val="504789848"/>
      </c:barChart>
      <c:catAx>
        <c:axId val="50416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789848"/>
        <c:crosses val="autoZero"/>
        <c:auto val="1"/>
        <c:lblAlgn val="ctr"/>
        <c:lblOffset val="100"/>
        <c:noMultiLvlLbl val="0"/>
      </c:catAx>
      <c:valAx>
        <c:axId val="504789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6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4.9447910000000004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793768"/>
        <c:axId val="504790240"/>
      </c:barChart>
      <c:catAx>
        <c:axId val="504793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790240"/>
        <c:crosses val="autoZero"/>
        <c:auto val="1"/>
        <c:lblAlgn val="ctr"/>
        <c:lblOffset val="100"/>
        <c:noMultiLvlLbl val="0"/>
      </c:catAx>
      <c:valAx>
        <c:axId val="504790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793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35.057377000000002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77280"/>
        <c:axId val="261070224"/>
      </c:barChart>
      <c:catAx>
        <c:axId val="26107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70224"/>
        <c:crosses val="autoZero"/>
        <c:auto val="1"/>
        <c:lblAlgn val="ctr"/>
        <c:lblOffset val="100"/>
        <c:noMultiLvlLbl val="0"/>
      </c:catAx>
      <c:valAx>
        <c:axId val="261070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7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184.20943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791808"/>
        <c:axId val="504786712"/>
      </c:barChart>
      <c:catAx>
        <c:axId val="50479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786712"/>
        <c:crosses val="autoZero"/>
        <c:auto val="1"/>
        <c:lblAlgn val="ctr"/>
        <c:lblOffset val="100"/>
        <c:noMultiLvlLbl val="0"/>
      </c:catAx>
      <c:valAx>
        <c:axId val="504786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79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108.76260000000001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792200"/>
        <c:axId val="504787496"/>
      </c:barChart>
      <c:catAx>
        <c:axId val="50479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787496"/>
        <c:crosses val="autoZero"/>
        <c:auto val="1"/>
        <c:lblAlgn val="ctr"/>
        <c:lblOffset val="100"/>
        <c:noMultiLvlLbl val="0"/>
      </c:catAx>
      <c:valAx>
        <c:axId val="504787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79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6.2409999999999997</c:v>
                </c:pt>
                <c:pt idx="1">
                  <c:v>12.284000000000001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787104"/>
        <c:axId val="504792984"/>
      </c:barChart>
      <c:catAx>
        <c:axId val="50478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792984"/>
        <c:crosses val="autoZero"/>
        <c:auto val="1"/>
        <c:lblAlgn val="ctr"/>
        <c:lblOffset val="100"/>
        <c:noMultiLvlLbl val="0"/>
      </c:catAx>
      <c:valAx>
        <c:axId val="504792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7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11.540431999999999</c:v>
                </c:pt>
                <c:pt idx="1">
                  <c:v>12.338870999999999</c:v>
                </c:pt>
                <c:pt idx="2">
                  <c:v>17.35502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801.14160000000004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790632"/>
        <c:axId val="504788672"/>
      </c:barChart>
      <c:catAx>
        <c:axId val="50479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788672"/>
        <c:crosses val="autoZero"/>
        <c:auto val="1"/>
        <c:lblAlgn val="ctr"/>
        <c:lblOffset val="100"/>
        <c:noMultiLvlLbl val="0"/>
      </c:catAx>
      <c:valAx>
        <c:axId val="504788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790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24.612826999999999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791024"/>
        <c:axId val="504791416"/>
      </c:barChart>
      <c:catAx>
        <c:axId val="50479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791416"/>
        <c:crosses val="autoZero"/>
        <c:auto val="1"/>
        <c:lblAlgn val="ctr"/>
        <c:lblOffset val="100"/>
        <c:noMultiLvlLbl val="0"/>
      </c:catAx>
      <c:valAx>
        <c:axId val="504791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79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75.197000000000003</c:v>
                </c:pt>
                <c:pt idx="1">
                  <c:v>8.6630000000000003</c:v>
                </c:pt>
                <c:pt idx="2">
                  <c:v>16.14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8831696"/>
        <c:axId val="538835616"/>
      </c:barChart>
      <c:catAx>
        <c:axId val="53883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835616"/>
        <c:crosses val="autoZero"/>
        <c:auto val="1"/>
        <c:lblAlgn val="ctr"/>
        <c:lblOffset val="100"/>
        <c:noMultiLvlLbl val="0"/>
      </c:catAx>
      <c:valAx>
        <c:axId val="538835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83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2520.9182000000001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830520"/>
        <c:axId val="538832480"/>
      </c:barChart>
      <c:catAx>
        <c:axId val="538830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832480"/>
        <c:crosses val="autoZero"/>
        <c:auto val="1"/>
        <c:lblAlgn val="ctr"/>
        <c:lblOffset val="100"/>
        <c:noMultiLvlLbl val="0"/>
      </c:catAx>
      <c:valAx>
        <c:axId val="538832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830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218.76445000000001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829736"/>
        <c:axId val="538830128"/>
      </c:barChart>
      <c:catAx>
        <c:axId val="538829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830128"/>
        <c:crosses val="autoZero"/>
        <c:auto val="1"/>
        <c:lblAlgn val="ctr"/>
        <c:lblOffset val="100"/>
        <c:noMultiLvlLbl val="0"/>
      </c:catAx>
      <c:valAx>
        <c:axId val="538830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829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820.54785000000004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831304"/>
        <c:axId val="538828560"/>
      </c:barChart>
      <c:catAx>
        <c:axId val="538831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828560"/>
        <c:crosses val="autoZero"/>
        <c:auto val="1"/>
        <c:lblAlgn val="ctr"/>
        <c:lblOffset val="100"/>
        <c:noMultiLvlLbl val="0"/>
      </c:catAx>
      <c:valAx>
        <c:axId val="538828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831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3.4421835000000001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71008"/>
        <c:axId val="261075320"/>
      </c:barChart>
      <c:catAx>
        <c:axId val="26107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75320"/>
        <c:crosses val="autoZero"/>
        <c:auto val="1"/>
        <c:lblAlgn val="ctr"/>
        <c:lblOffset val="100"/>
        <c:noMultiLvlLbl val="0"/>
      </c:catAx>
      <c:valAx>
        <c:axId val="26107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7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6483.7763999999997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832088"/>
        <c:axId val="538833264"/>
      </c:barChart>
      <c:catAx>
        <c:axId val="53883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833264"/>
        <c:crosses val="autoZero"/>
        <c:auto val="1"/>
        <c:lblAlgn val="ctr"/>
        <c:lblOffset val="100"/>
        <c:noMultiLvlLbl val="0"/>
      </c:catAx>
      <c:valAx>
        <c:axId val="53883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83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17.101883000000001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834048"/>
        <c:axId val="538834440"/>
      </c:barChart>
      <c:catAx>
        <c:axId val="53883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834440"/>
        <c:crosses val="autoZero"/>
        <c:auto val="1"/>
        <c:lblAlgn val="ctr"/>
        <c:lblOffset val="100"/>
        <c:noMultiLvlLbl val="0"/>
      </c:catAx>
      <c:valAx>
        <c:axId val="538834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83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2.5916201999999999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836008"/>
        <c:axId val="539287928"/>
      </c:barChart>
      <c:catAx>
        <c:axId val="538836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287928"/>
        <c:crosses val="autoZero"/>
        <c:auto val="1"/>
        <c:lblAlgn val="ctr"/>
        <c:lblOffset val="100"/>
        <c:noMultiLvlLbl val="0"/>
      </c:catAx>
      <c:valAx>
        <c:axId val="539287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836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315.46593999999999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76496"/>
        <c:axId val="261076888"/>
      </c:barChart>
      <c:catAx>
        <c:axId val="26107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76888"/>
        <c:crosses val="autoZero"/>
        <c:auto val="1"/>
        <c:lblAlgn val="ctr"/>
        <c:lblOffset val="100"/>
        <c:noMultiLvlLbl val="0"/>
      </c:catAx>
      <c:valAx>
        <c:axId val="26107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7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1.6976737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614840"/>
        <c:axId val="503616016"/>
      </c:barChart>
      <c:catAx>
        <c:axId val="50361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616016"/>
        <c:crosses val="autoZero"/>
        <c:auto val="1"/>
        <c:lblAlgn val="ctr"/>
        <c:lblOffset val="100"/>
        <c:noMultiLvlLbl val="0"/>
      </c:catAx>
      <c:valAx>
        <c:axId val="503616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61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20.364260000000002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610528"/>
        <c:axId val="503610920"/>
      </c:barChart>
      <c:catAx>
        <c:axId val="50361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610920"/>
        <c:crosses val="autoZero"/>
        <c:auto val="1"/>
        <c:lblAlgn val="ctr"/>
        <c:lblOffset val="100"/>
        <c:noMultiLvlLbl val="0"/>
      </c:catAx>
      <c:valAx>
        <c:axId val="503610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61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2.5916201999999999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614056"/>
        <c:axId val="503614448"/>
      </c:barChart>
      <c:catAx>
        <c:axId val="503614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614448"/>
        <c:crosses val="autoZero"/>
        <c:auto val="1"/>
        <c:lblAlgn val="ctr"/>
        <c:lblOffset val="100"/>
        <c:noMultiLvlLbl val="0"/>
      </c:catAx>
      <c:valAx>
        <c:axId val="50361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614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711.24663999999996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612488"/>
        <c:axId val="503611312"/>
      </c:barChart>
      <c:catAx>
        <c:axId val="50361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611312"/>
        <c:crosses val="autoZero"/>
        <c:auto val="1"/>
        <c:lblAlgn val="ctr"/>
        <c:lblOffset val="100"/>
        <c:noMultiLvlLbl val="0"/>
      </c:catAx>
      <c:valAx>
        <c:axId val="503611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61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16.461523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615624"/>
        <c:axId val="503612096"/>
      </c:barChart>
      <c:catAx>
        <c:axId val="503615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612096"/>
        <c:crosses val="autoZero"/>
        <c:auto val="1"/>
        <c:lblAlgn val="ctr"/>
        <c:lblOffset val="100"/>
        <c:noMultiLvlLbl val="0"/>
      </c:catAx>
      <c:valAx>
        <c:axId val="503612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615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김순희, ID : H2500049)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03월 22일 13:03:56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2520.9182000000001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85.458730000000003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35.057377000000002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75.197000000000003</v>
      </c>
      <c r="G8" s="59">
        <f>'DRIs DATA 입력'!G8</f>
        <v>8.6630000000000003</v>
      </c>
      <c r="H8" s="59">
        <f>'DRIs DATA 입력'!H8</f>
        <v>16.14</v>
      </c>
      <c r="I8" s="46"/>
      <c r="J8" s="59" t="s">
        <v>215</v>
      </c>
      <c r="K8" s="59">
        <f>'DRIs DATA 입력'!K8</f>
        <v>6.2409999999999997</v>
      </c>
      <c r="L8" s="59">
        <f>'DRIs DATA 입력'!L8</f>
        <v>12.284000000000001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801.14160000000004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24.612826999999999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3.4421835000000001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315.46593999999999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218.76445000000001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2.1444804999999998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1.6976737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20.364260000000002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2.5916201999999999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711.24663999999996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16.461523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3.7498374000000001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2.2861383000000002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820.54785000000004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1617.3601000000001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6483.7763999999997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4418.9385000000002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172.51481999999999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143.24294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17.101883000000001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12.722394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1102.3329000000001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7.9400559999999992E-3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4.9447910000000004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184.20943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108.76260000000001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6" sqref="H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71" t="s">
        <v>280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282</v>
      </c>
      <c r="B4" s="69"/>
      <c r="C4" s="69"/>
      <c r="E4" s="66" t="s">
        <v>283</v>
      </c>
      <c r="F4" s="67"/>
      <c r="G4" s="67"/>
      <c r="H4" s="68"/>
      <c r="J4" s="66" t="s">
        <v>284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286</v>
      </c>
      <c r="C5" s="65" t="s">
        <v>287</v>
      </c>
      <c r="E5" s="65"/>
      <c r="F5" s="65" t="s">
        <v>288</v>
      </c>
      <c r="G5" s="65" t="s">
        <v>289</v>
      </c>
      <c r="H5" s="65" t="s">
        <v>45</v>
      </c>
      <c r="J5" s="65"/>
      <c r="K5" s="65" t="s">
        <v>290</v>
      </c>
      <c r="L5" s="65" t="s">
        <v>291</v>
      </c>
      <c r="N5" s="65"/>
      <c r="O5" s="65" t="s">
        <v>292</v>
      </c>
      <c r="P5" s="65" t="s">
        <v>293</v>
      </c>
      <c r="Q5" s="65" t="s">
        <v>294</v>
      </c>
      <c r="R5" s="65" t="s">
        <v>296</v>
      </c>
      <c r="S5" s="65" t="s">
        <v>297</v>
      </c>
      <c r="U5" s="65"/>
      <c r="V5" s="65" t="s">
        <v>292</v>
      </c>
      <c r="W5" s="65" t="s">
        <v>293</v>
      </c>
      <c r="X5" s="65" t="s">
        <v>294</v>
      </c>
      <c r="Y5" s="65" t="s">
        <v>295</v>
      </c>
      <c r="Z5" s="65" t="s">
        <v>297</v>
      </c>
    </row>
    <row r="6" spans="1:27" x14ac:dyDescent="0.3">
      <c r="A6" s="65" t="s">
        <v>281</v>
      </c>
      <c r="B6" s="65">
        <v>1800</v>
      </c>
      <c r="C6" s="65">
        <v>2520.9182000000001</v>
      </c>
      <c r="E6" s="65" t="s">
        <v>298</v>
      </c>
      <c r="F6" s="65">
        <v>55</v>
      </c>
      <c r="G6" s="65">
        <v>15</v>
      </c>
      <c r="H6" s="65">
        <v>7</v>
      </c>
      <c r="J6" s="65" t="s">
        <v>298</v>
      </c>
      <c r="K6" s="65">
        <v>0.1</v>
      </c>
      <c r="L6" s="65">
        <v>4</v>
      </c>
      <c r="N6" s="65" t="s">
        <v>299</v>
      </c>
      <c r="O6" s="65">
        <v>40</v>
      </c>
      <c r="P6" s="65">
        <v>50</v>
      </c>
      <c r="Q6" s="65">
        <v>0</v>
      </c>
      <c r="R6" s="65">
        <v>0</v>
      </c>
      <c r="S6" s="65">
        <v>85.458730000000003</v>
      </c>
      <c r="U6" s="65" t="s">
        <v>300</v>
      </c>
      <c r="V6" s="65">
        <v>0</v>
      </c>
      <c r="W6" s="65">
        <v>0</v>
      </c>
      <c r="X6" s="65">
        <v>20</v>
      </c>
      <c r="Y6" s="65">
        <v>0</v>
      </c>
      <c r="Z6" s="65">
        <v>35.057377000000002</v>
      </c>
    </row>
    <row r="7" spans="1:27" x14ac:dyDescent="0.3">
      <c r="E7" s="65" t="s">
        <v>301</v>
      </c>
      <c r="F7" s="65">
        <v>65</v>
      </c>
      <c r="G7" s="65">
        <v>30</v>
      </c>
      <c r="H7" s="65">
        <v>20</v>
      </c>
      <c r="J7" s="65" t="s">
        <v>301</v>
      </c>
      <c r="K7" s="65">
        <v>1</v>
      </c>
      <c r="L7" s="65">
        <v>10</v>
      </c>
    </row>
    <row r="8" spans="1:27" x14ac:dyDescent="0.3">
      <c r="E8" s="65" t="s">
        <v>302</v>
      </c>
      <c r="F8" s="65">
        <v>75.197000000000003</v>
      </c>
      <c r="G8" s="65">
        <v>8.6630000000000003</v>
      </c>
      <c r="H8" s="65">
        <v>16.14</v>
      </c>
      <c r="J8" s="65" t="s">
        <v>302</v>
      </c>
      <c r="K8" s="65">
        <v>6.2409999999999997</v>
      </c>
      <c r="L8" s="65">
        <v>12.284000000000001</v>
      </c>
    </row>
    <row r="13" spans="1:27" x14ac:dyDescent="0.3">
      <c r="A13" s="70" t="s">
        <v>303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304</v>
      </c>
      <c r="B14" s="69"/>
      <c r="C14" s="69"/>
      <c r="D14" s="69"/>
      <c r="E14" s="69"/>
      <c r="F14" s="69"/>
      <c r="H14" s="69" t="s">
        <v>305</v>
      </c>
      <c r="I14" s="69"/>
      <c r="J14" s="69"/>
      <c r="K14" s="69"/>
      <c r="L14" s="69"/>
      <c r="M14" s="69"/>
      <c r="O14" s="69" t="s">
        <v>306</v>
      </c>
      <c r="P14" s="69"/>
      <c r="Q14" s="69"/>
      <c r="R14" s="69"/>
      <c r="S14" s="69"/>
      <c r="T14" s="69"/>
      <c r="V14" s="69" t="s">
        <v>307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292</v>
      </c>
      <c r="C15" s="65" t="s">
        <v>293</v>
      </c>
      <c r="D15" s="65" t="s">
        <v>294</v>
      </c>
      <c r="E15" s="65" t="s">
        <v>295</v>
      </c>
      <c r="F15" s="65" t="s">
        <v>297</v>
      </c>
      <c r="H15" s="65"/>
      <c r="I15" s="65" t="s">
        <v>292</v>
      </c>
      <c r="J15" s="65" t="s">
        <v>308</v>
      </c>
      <c r="K15" s="65" t="s">
        <v>294</v>
      </c>
      <c r="L15" s="65" t="s">
        <v>295</v>
      </c>
      <c r="M15" s="65" t="s">
        <v>297</v>
      </c>
      <c r="O15" s="65"/>
      <c r="P15" s="65" t="s">
        <v>292</v>
      </c>
      <c r="Q15" s="65" t="s">
        <v>293</v>
      </c>
      <c r="R15" s="65" t="s">
        <v>294</v>
      </c>
      <c r="S15" s="65" t="s">
        <v>295</v>
      </c>
      <c r="T15" s="65" t="s">
        <v>297</v>
      </c>
      <c r="V15" s="65"/>
      <c r="W15" s="65" t="s">
        <v>292</v>
      </c>
      <c r="X15" s="65" t="s">
        <v>293</v>
      </c>
      <c r="Y15" s="65" t="s">
        <v>309</v>
      </c>
      <c r="Z15" s="65" t="s">
        <v>295</v>
      </c>
      <c r="AA15" s="65" t="s">
        <v>297</v>
      </c>
    </row>
    <row r="16" spans="1:27" x14ac:dyDescent="0.3">
      <c r="A16" s="65" t="s">
        <v>310</v>
      </c>
      <c r="B16" s="65">
        <v>430</v>
      </c>
      <c r="C16" s="65">
        <v>600</v>
      </c>
      <c r="D16" s="65">
        <v>0</v>
      </c>
      <c r="E16" s="65">
        <v>3000</v>
      </c>
      <c r="F16" s="65">
        <v>801.14160000000004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24.612826999999999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3.4421835000000001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315.46593999999999</v>
      </c>
    </row>
    <row r="23" spans="1:62" x14ac:dyDescent="0.3">
      <c r="A23" s="70" t="s">
        <v>311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312</v>
      </c>
      <c r="B24" s="69"/>
      <c r="C24" s="69"/>
      <c r="D24" s="69"/>
      <c r="E24" s="69"/>
      <c r="F24" s="69"/>
      <c r="H24" s="69" t="s">
        <v>313</v>
      </c>
      <c r="I24" s="69"/>
      <c r="J24" s="69"/>
      <c r="K24" s="69"/>
      <c r="L24" s="69"/>
      <c r="M24" s="69"/>
      <c r="O24" s="69" t="s">
        <v>314</v>
      </c>
      <c r="P24" s="69"/>
      <c r="Q24" s="69"/>
      <c r="R24" s="69"/>
      <c r="S24" s="69"/>
      <c r="T24" s="69"/>
      <c r="V24" s="69" t="s">
        <v>315</v>
      </c>
      <c r="W24" s="69"/>
      <c r="X24" s="69"/>
      <c r="Y24" s="69"/>
      <c r="Z24" s="69"/>
      <c r="AA24" s="69"/>
      <c r="AC24" s="69" t="s">
        <v>316</v>
      </c>
      <c r="AD24" s="69"/>
      <c r="AE24" s="69"/>
      <c r="AF24" s="69"/>
      <c r="AG24" s="69"/>
      <c r="AH24" s="69"/>
      <c r="AJ24" s="69" t="s">
        <v>317</v>
      </c>
      <c r="AK24" s="69"/>
      <c r="AL24" s="69"/>
      <c r="AM24" s="69"/>
      <c r="AN24" s="69"/>
      <c r="AO24" s="69"/>
      <c r="AQ24" s="69" t="s">
        <v>318</v>
      </c>
      <c r="AR24" s="69"/>
      <c r="AS24" s="69"/>
      <c r="AT24" s="69"/>
      <c r="AU24" s="69"/>
      <c r="AV24" s="69"/>
      <c r="AX24" s="69" t="s">
        <v>319</v>
      </c>
      <c r="AY24" s="69"/>
      <c r="AZ24" s="69"/>
      <c r="BA24" s="69"/>
      <c r="BB24" s="69"/>
      <c r="BC24" s="69"/>
      <c r="BE24" s="69" t="s">
        <v>320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292</v>
      </c>
      <c r="C25" s="65" t="s">
        <v>293</v>
      </c>
      <c r="D25" s="65" t="s">
        <v>294</v>
      </c>
      <c r="E25" s="65" t="s">
        <v>295</v>
      </c>
      <c r="F25" s="65" t="s">
        <v>287</v>
      </c>
      <c r="H25" s="65"/>
      <c r="I25" s="65" t="s">
        <v>292</v>
      </c>
      <c r="J25" s="65" t="s">
        <v>293</v>
      </c>
      <c r="K25" s="65" t="s">
        <v>294</v>
      </c>
      <c r="L25" s="65" t="s">
        <v>295</v>
      </c>
      <c r="M25" s="65" t="s">
        <v>297</v>
      </c>
      <c r="O25" s="65"/>
      <c r="P25" s="65" t="s">
        <v>321</v>
      </c>
      <c r="Q25" s="65" t="s">
        <v>293</v>
      </c>
      <c r="R25" s="65" t="s">
        <v>294</v>
      </c>
      <c r="S25" s="65" t="s">
        <v>296</v>
      </c>
      <c r="T25" s="65" t="s">
        <v>297</v>
      </c>
      <c r="V25" s="65"/>
      <c r="W25" s="65" t="s">
        <v>292</v>
      </c>
      <c r="X25" s="65" t="s">
        <v>293</v>
      </c>
      <c r="Y25" s="65" t="s">
        <v>309</v>
      </c>
      <c r="Z25" s="65" t="s">
        <v>295</v>
      </c>
      <c r="AA25" s="65" t="s">
        <v>297</v>
      </c>
      <c r="AC25" s="65"/>
      <c r="AD25" s="65" t="s">
        <v>292</v>
      </c>
      <c r="AE25" s="65" t="s">
        <v>308</v>
      </c>
      <c r="AF25" s="65" t="s">
        <v>309</v>
      </c>
      <c r="AG25" s="65" t="s">
        <v>295</v>
      </c>
      <c r="AH25" s="65" t="s">
        <v>287</v>
      </c>
      <c r="AJ25" s="65"/>
      <c r="AK25" s="65" t="s">
        <v>292</v>
      </c>
      <c r="AL25" s="65" t="s">
        <v>293</v>
      </c>
      <c r="AM25" s="65" t="s">
        <v>294</v>
      </c>
      <c r="AN25" s="65" t="s">
        <v>296</v>
      </c>
      <c r="AO25" s="65" t="s">
        <v>297</v>
      </c>
      <c r="AQ25" s="65"/>
      <c r="AR25" s="65" t="s">
        <v>292</v>
      </c>
      <c r="AS25" s="65" t="s">
        <v>293</v>
      </c>
      <c r="AT25" s="65" t="s">
        <v>294</v>
      </c>
      <c r="AU25" s="65" t="s">
        <v>295</v>
      </c>
      <c r="AV25" s="65" t="s">
        <v>297</v>
      </c>
      <c r="AX25" s="65"/>
      <c r="AY25" s="65" t="s">
        <v>292</v>
      </c>
      <c r="AZ25" s="65" t="s">
        <v>308</v>
      </c>
      <c r="BA25" s="65" t="s">
        <v>294</v>
      </c>
      <c r="BB25" s="65" t="s">
        <v>295</v>
      </c>
      <c r="BC25" s="65" t="s">
        <v>287</v>
      </c>
      <c r="BE25" s="65"/>
      <c r="BF25" s="65" t="s">
        <v>292</v>
      </c>
      <c r="BG25" s="65" t="s">
        <v>293</v>
      </c>
      <c r="BH25" s="65" t="s">
        <v>294</v>
      </c>
      <c r="BI25" s="65" t="s">
        <v>295</v>
      </c>
      <c r="BJ25" s="65" t="s">
        <v>297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218.76445000000001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2.1444804999999998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1.6976737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20.364260000000002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2.5916201999999999</v>
      </c>
      <c r="AJ26" s="65" t="s">
        <v>322</v>
      </c>
      <c r="AK26" s="65">
        <v>320</v>
      </c>
      <c r="AL26" s="65">
        <v>400</v>
      </c>
      <c r="AM26" s="65">
        <v>0</v>
      </c>
      <c r="AN26" s="65">
        <v>1000</v>
      </c>
      <c r="AO26" s="65">
        <v>711.24663999999996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16.461523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3.7498374000000001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2.2861383000000002</v>
      </c>
    </row>
    <row r="33" spans="1:68" x14ac:dyDescent="0.3">
      <c r="A33" s="70" t="s">
        <v>323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324</v>
      </c>
      <c r="B34" s="69"/>
      <c r="C34" s="69"/>
      <c r="D34" s="69"/>
      <c r="E34" s="69"/>
      <c r="F34" s="69"/>
      <c r="H34" s="69" t="s">
        <v>325</v>
      </c>
      <c r="I34" s="69"/>
      <c r="J34" s="69"/>
      <c r="K34" s="69"/>
      <c r="L34" s="69"/>
      <c r="M34" s="69"/>
      <c r="O34" s="69" t="s">
        <v>326</v>
      </c>
      <c r="P34" s="69"/>
      <c r="Q34" s="69"/>
      <c r="R34" s="69"/>
      <c r="S34" s="69"/>
      <c r="T34" s="69"/>
      <c r="V34" s="69" t="s">
        <v>327</v>
      </c>
      <c r="W34" s="69"/>
      <c r="X34" s="69"/>
      <c r="Y34" s="69"/>
      <c r="Z34" s="69"/>
      <c r="AA34" s="69"/>
      <c r="AC34" s="69" t="s">
        <v>328</v>
      </c>
      <c r="AD34" s="69"/>
      <c r="AE34" s="69"/>
      <c r="AF34" s="69"/>
      <c r="AG34" s="69"/>
      <c r="AH34" s="69"/>
      <c r="AJ34" s="69" t="s">
        <v>329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292</v>
      </c>
      <c r="C35" s="65" t="s">
        <v>308</v>
      </c>
      <c r="D35" s="65" t="s">
        <v>294</v>
      </c>
      <c r="E35" s="65" t="s">
        <v>295</v>
      </c>
      <c r="F35" s="65" t="s">
        <v>297</v>
      </c>
      <c r="H35" s="65"/>
      <c r="I35" s="65" t="s">
        <v>292</v>
      </c>
      <c r="J35" s="65" t="s">
        <v>308</v>
      </c>
      <c r="K35" s="65" t="s">
        <v>294</v>
      </c>
      <c r="L35" s="65" t="s">
        <v>295</v>
      </c>
      <c r="M35" s="65" t="s">
        <v>297</v>
      </c>
      <c r="O35" s="65"/>
      <c r="P35" s="65" t="s">
        <v>292</v>
      </c>
      <c r="Q35" s="65" t="s">
        <v>293</v>
      </c>
      <c r="R35" s="65" t="s">
        <v>294</v>
      </c>
      <c r="S35" s="65" t="s">
        <v>295</v>
      </c>
      <c r="T35" s="65" t="s">
        <v>297</v>
      </c>
      <c r="V35" s="65"/>
      <c r="W35" s="65" t="s">
        <v>321</v>
      </c>
      <c r="X35" s="65" t="s">
        <v>293</v>
      </c>
      <c r="Y35" s="65" t="s">
        <v>294</v>
      </c>
      <c r="Z35" s="65" t="s">
        <v>295</v>
      </c>
      <c r="AA35" s="65" t="s">
        <v>297</v>
      </c>
      <c r="AC35" s="65"/>
      <c r="AD35" s="65" t="s">
        <v>292</v>
      </c>
      <c r="AE35" s="65" t="s">
        <v>293</v>
      </c>
      <c r="AF35" s="65" t="s">
        <v>294</v>
      </c>
      <c r="AG35" s="65" t="s">
        <v>295</v>
      </c>
      <c r="AH35" s="65" t="s">
        <v>287</v>
      </c>
      <c r="AJ35" s="65"/>
      <c r="AK35" s="65" t="s">
        <v>292</v>
      </c>
      <c r="AL35" s="65" t="s">
        <v>293</v>
      </c>
      <c r="AM35" s="65" t="s">
        <v>294</v>
      </c>
      <c r="AN35" s="65" t="s">
        <v>295</v>
      </c>
      <c r="AO35" s="65" t="s">
        <v>297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820.54785000000004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1617.3601000000001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6483.7763999999997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4418.9385000000002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172.51481999999999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143.24294</v>
      </c>
    </row>
    <row r="43" spans="1:68" x14ac:dyDescent="0.3">
      <c r="A43" s="70" t="s">
        <v>330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331</v>
      </c>
      <c r="B44" s="69"/>
      <c r="C44" s="69"/>
      <c r="D44" s="69"/>
      <c r="E44" s="69"/>
      <c r="F44" s="69"/>
      <c r="H44" s="69" t="s">
        <v>332</v>
      </c>
      <c r="I44" s="69"/>
      <c r="J44" s="69"/>
      <c r="K44" s="69"/>
      <c r="L44" s="69"/>
      <c r="M44" s="69"/>
      <c r="O44" s="69" t="s">
        <v>333</v>
      </c>
      <c r="P44" s="69"/>
      <c r="Q44" s="69"/>
      <c r="R44" s="69"/>
      <c r="S44" s="69"/>
      <c r="T44" s="69"/>
      <c r="V44" s="69" t="s">
        <v>334</v>
      </c>
      <c r="W44" s="69"/>
      <c r="X44" s="69"/>
      <c r="Y44" s="69"/>
      <c r="Z44" s="69"/>
      <c r="AA44" s="69"/>
      <c r="AC44" s="69" t="s">
        <v>335</v>
      </c>
      <c r="AD44" s="69"/>
      <c r="AE44" s="69"/>
      <c r="AF44" s="69"/>
      <c r="AG44" s="69"/>
      <c r="AH44" s="69"/>
      <c r="AJ44" s="69" t="s">
        <v>336</v>
      </c>
      <c r="AK44" s="69"/>
      <c r="AL44" s="69"/>
      <c r="AM44" s="69"/>
      <c r="AN44" s="69"/>
      <c r="AO44" s="69"/>
      <c r="AQ44" s="69" t="s">
        <v>337</v>
      </c>
      <c r="AR44" s="69"/>
      <c r="AS44" s="69"/>
      <c r="AT44" s="69"/>
      <c r="AU44" s="69"/>
      <c r="AV44" s="69"/>
      <c r="AX44" s="69" t="s">
        <v>338</v>
      </c>
      <c r="AY44" s="69"/>
      <c r="AZ44" s="69"/>
      <c r="BA44" s="69"/>
      <c r="BB44" s="69"/>
      <c r="BC44" s="69"/>
      <c r="BE44" s="69" t="s">
        <v>339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293</v>
      </c>
      <c r="D45" s="65" t="s">
        <v>294</v>
      </c>
      <c r="E45" s="65" t="s">
        <v>295</v>
      </c>
      <c r="F45" s="65" t="s">
        <v>297</v>
      </c>
      <c r="H45" s="65"/>
      <c r="I45" s="65" t="s">
        <v>321</v>
      </c>
      <c r="J45" s="65" t="s">
        <v>293</v>
      </c>
      <c r="K45" s="65" t="s">
        <v>294</v>
      </c>
      <c r="L45" s="65" t="s">
        <v>295</v>
      </c>
      <c r="M45" s="65" t="s">
        <v>297</v>
      </c>
      <c r="O45" s="65"/>
      <c r="P45" s="65" t="s">
        <v>292</v>
      </c>
      <c r="Q45" s="65" t="s">
        <v>293</v>
      </c>
      <c r="R45" s="65" t="s">
        <v>294</v>
      </c>
      <c r="S45" s="65" t="s">
        <v>295</v>
      </c>
      <c r="T45" s="65" t="s">
        <v>297</v>
      </c>
      <c r="V45" s="65"/>
      <c r="W45" s="65" t="s">
        <v>292</v>
      </c>
      <c r="X45" s="65" t="s">
        <v>293</v>
      </c>
      <c r="Y45" s="65" t="s">
        <v>294</v>
      </c>
      <c r="Z45" s="65" t="s">
        <v>295</v>
      </c>
      <c r="AA45" s="65" t="s">
        <v>297</v>
      </c>
      <c r="AC45" s="65"/>
      <c r="AD45" s="65" t="s">
        <v>292</v>
      </c>
      <c r="AE45" s="65" t="s">
        <v>293</v>
      </c>
      <c r="AF45" s="65" t="s">
        <v>294</v>
      </c>
      <c r="AG45" s="65" t="s">
        <v>295</v>
      </c>
      <c r="AH45" s="65" t="s">
        <v>297</v>
      </c>
      <c r="AJ45" s="65"/>
      <c r="AK45" s="65" t="s">
        <v>292</v>
      </c>
      <c r="AL45" s="65" t="s">
        <v>293</v>
      </c>
      <c r="AM45" s="65" t="s">
        <v>294</v>
      </c>
      <c r="AN45" s="65" t="s">
        <v>295</v>
      </c>
      <c r="AO45" s="65" t="s">
        <v>297</v>
      </c>
      <c r="AQ45" s="65"/>
      <c r="AR45" s="65" t="s">
        <v>292</v>
      </c>
      <c r="AS45" s="65" t="s">
        <v>293</v>
      </c>
      <c r="AT45" s="65" t="s">
        <v>294</v>
      </c>
      <c r="AU45" s="65" t="s">
        <v>296</v>
      </c>
      <c r="AV45" s="65" t="s">
        <v>297</v>
      </c>
      <c r="AX45" s="65"/>
      <c r="AY45" s="65" t="s">
        <v>292</v>
      </c>
      <c r="AZ45" s="65" t="s">
        <v>293</v>
      </c>
      <c r="BA45" s="65" t="s">
        <v>294</v>
      </c>
      <c r="BB45" s="65" t="s">
        <v>295</v>
      </c>
      <c r="BC45" s="65" t="s">
        <v>297</v>
      </c>
      <c r="BE45" s="65"/>
      <c r="BF45" s="65" t="s">
        <v>292</v>
      </c>
      <c r="BG45" s="65" t="s">
        <v>308</v>
      </c>
      <c r="BH45" s="65" t="s">
        <v>294</v>
      </c>
      <c r="BI45" s="65" t="s">
        <v>296</v>
      </c>
      <c r="BJ45" s="65" t="s">
        <v>297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17.101883000000001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12.722394</v>
      </c>
      <c r="O46" s="65" t="s">
        <v>340</v>
      </c>
      <c r="P46" s="65">
        <v>600</v>
      </c>
      <c r="Q46" s="65">
        <v>800</v>
      </c>
      <c r="R46" s="65">
        <v>0</v>
      </c>
      <c r="S46" s="65">
        <v>10000</v>
      </c>
      <c r="T46" s="65">
        <v>1102.3329000000001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7.9400559999999992E-3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4.9447910000000004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184.20943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108.76260000000001</v>
      </c>
      <c r="AX46" s="65" t="s">
        <v>341</v>
      </c>
      <c r="AY46" s="65"/>
      <c r="AZ46" s="65"/>
      <c r="BA46" s="65"/>
      <c r="BB46" s="65"/>
      <c r="BC46" s="65"/>
      <c r="BE46" s="65" t="s">
        <v>342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9" sqref="H1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343</v>
      </c>
      <c r="B2" s="61" t="s">
        <v>344</v>
      </c>
      <c r="C2" s="61" t="s">
        <v>345</v>
      </c>
      <c r="D2" s="61">
        <v>60</v>
      </c>
      <c r="E2" s="61">
        <v>2520.9182000000001</v>
      </c>
      <c r="F2" s="61">
        <v>398.16354000000001</v>
      </c>
      <c r="G2" s="61">
        <v>45.872219999999999</v>
      </c>
      <c r="H2" s="61">
        <v>29.620401000000001</v>
      </c>
      <c r="I2" s="61">
        <v>16.251818</v>
      </c>
      <c r="J2" s="61">
        <v>85.458730000000003</v>
      </c>
      <c r="K2" s="61">
        <v>52.329326999999999</v>
      </c>
      <c r="L2" s="61">
        <v>33.129406000000003</v>
      </c>
      <c r="M2" s="61">
        <v>35.057377000000002</v>
      </c>
      <c r="N2" s="61">
        <v>3.4692487999999999</v>
      </c>
      <c r="O2" s="61">
        <v>18.958964999999999</v>
      </c>
      <c r="P2" s="61">
        <v>1342.5844</v>
      </c>
      <c r="Q2" s="61">
        <v>31.259537000000002</v>
      </c>
      <c r="R2" s="61">
        <v>801.14160000000004</v>
      </c>
      <c r="S2" s="61">
        <v>88.203969999999998</v>
      </c>
      <c r="T2" s="61">
        <v>8555.2440000000006</v>
      </c>
      <c r="U2" s="61">
        <v>3.4421835000000001</v>
      </c>
      <c r="V2" s="61">
        <v>24.612826999999999</v>
      </c>
      <c r="W2" s="61">
        <v>315.46593999999999</v>
      </c>
      <c r="X2" s="61">
        <v>218.76445000000001</v>
      </c>
      <c r="Y2" s="61">
        <v>2.1444804999999998</v>
      </c>
      <c r="Z2" s="61">
        <v>1.6976737</v>
      </c>
      <c r="AA2" s="61">
        <v>20.364260000000002</v>
      </c>
      <c r="AB2" s="61">
        <v>2.5916201999999999</v>
      </c>
      <c r="AC2" s="61">
        <v>711.24663999999996</v>
      </c>
      <c r="AD2" s="61">
        <v>16.461523</v>
      </c>
      <c r="AE2" s="61">
        <v>3.7498374000000001</v>
      </c>
      <c r="AF2" s="61">
        <v>2.2861383000000002</v>
      </c>
      <c r="AG2" s="61">
        <v>820.54785000000004</v>
      </c>
      <c r="AH2" s="61">
        <v>414.78590000000003</v>
      </c>
      <c r="AI2" s="61">
        <v>405.76193000000001</v>
      </c>
      <c r="AJ2" s="61">
        <v>1617.3601000000001</v>
      </c>
      <c r="AK2" s="61">
        <v>6483.7763999999997</v>
      </c>
      <c r="AL2" s="61">
        <v>172.51481999999999</v>
      </c>
      <c r="AM2" s="61">
        <v>4418.9385000000002</v>
      </c>
      <c r="AN2" s="61">
        <v>143.24294</v>
      </c>
      <c r="AO2" s="61">
        <v>17.101883000000001</v>
      </c>
      <c r="AP2" s="61">
        <v>13.248073</v>
      </c>
      <c r="AQ2" s="61">
        <v>3.8538104999999998</v>
      </c>
      <c r="AR2" s="61">
        <v>12.722394</v>
      </c>
      <c r="AS2" s="61">
        <v>1102.3329000000001</v>
      </c>
      <c r="AT2" s="61">
        <v>7.9400559999999992E-3</v>
      </c>
      <c r="AU2" s="61">
        <v>4.9447910000000004</v>
      </c>
      <c r="AV2" s="61">
        <v>184.20943</v>
      </c>
      <c r="AW2" s="61">
        <v>108.76260000000001</v>
      </c>
      <c r="AX2" s="61">
        <v>4.5844280000000001E-2</v>
      </c>
      <c r="AY2" s="61">
        <v>1.0177718</v>
      </c>
      <c r="AZ2" s="61">
        <v>249.61487</v>
      </c>
      <c r="BA2" s="61">
        <v>41.251629999999999</v>
      </c>
      <c r="BB2" s="61">
        <v>11.540431999999999</v>
      </c>
      <c r="BC2" s="61">
        <v>12.338870999999999</v>
      </c>
      <c r="BD2" s="61">
        <v>17.35502</v>
      </c>
      <c r="BE2" s="61">
        <v>1.3862004999999999</v>
      </c>
      <c r="BF2" s="61">
        <v>8.3698119999999996</v>
      </c>
      <c r="BG2" s="61">
        <v>0</v>
      </c>
      <c r="BH2" s="61">
        <v>2.5520000000000001E-2</v>
      </c>
      <c r="BI2" s="61">
        <v>1.9232005E-2</v>
      </c>
      <c r="BJ2" s="61">
        <v>8.2142430000000002E-2</v>
      </c>
      <c r="BK2" s="61">
        <v>0</v>
      </c>
      <c r="BL2" s="61">
        <v>0.34213185000000002</v>
      </c>
      <c r="BM2" s="61">
        <v>3.99132</v>
      </c>
      <c r="BN2" s="61">
        <v>1.1822239999999999</v>
      </c>
      <c r="BO2" s="61">
        <v>64.366455000000002</v>
      </c>
      <c r="BP2" s="61">
        <v>11.601413000000001</v>
      </c>
      <c r="BQ2" s="61">
        <v>20.339763999999999</v>
      </c>
      <c r="BR2" s="61">
        <v>71.929029999999997</v>
      </c>
      <c r="BS2" s="61">
        <v>33.474469999999997</v>
      </c>
      <c r="BT2" s="61">
        <v>15.608950999999999</v>
      </c>
      <c r="BU2" s="61">
        <v>3.2406508000000001E-3</v>
      </c>
      <c r="BV2" s="61">
        <v>3.7172110000000001E-2</v>
      </c>
      <c r="BW2" s="61">
        <v>0.97577219999999998</v>
      </c>
      <c r="BX2" s="61">
        <v>1.2620530000000001</v>
      </c>
      <c r="BY2" s="61">
        <v>9.3829049999999997E-2</v>
      </c>
      <c r="BZ2" s="61">
        <v>1.0120024E-3</v>
      </c>
      <c r="CA2" s="61">
        <v>0.66373956000000001</v>
      </c>
      <c r="CB2" s="61">
        <v>2.2032484000000001E-2</v>
      </c>
      <c r="CC2" s="61">
        <v>0.16122636000000001</v>
      </c>
      <c r="CD2" s="61">
        <v>0.85125759999999995</v>
      </c>
      <c r="CE2" s="61">
        <v>6.9431740000000006E-2</v>
      </c>
      <c r="CF2" s="61">
        <v>0.16718359999999999</v>
      </c>
      <c r="CG2" s="61">
        <v>0</v>
      </c>
      <c r="CH2" s="61">
        <v>2.6508862000000001E-2</v>
      </c>
      <c r="CI2" s="61">
        <v>1.5350765000000001E-2</v>
      </c>
      <c r="CJ2" s="61">
        <v>1.7863207999999999</v>
      </c>
      <c r="CK2" s="61">
        <v>1.8186223000000001E-2</v>
      </c>
      <c r="CL2" s="61">
        <v>0.28338698000000001</v>
      </c>
      <c r="CM2" s="61">
        <v>3.5057944999999999</v>
      </c>
      <c r="CN2" s="61">
        <v>3237.6907000000001</v>
      </c>
      <c r="CO2" s="61">
        <v>5724.9989999999998</v>
      </c>
      <c r="CP2" s="61">
        <v>3496.1752999999999</v>
      </c>
      <c r="CQ2" s="61">
        <v>1154.5618999999999</v>
      </c>
      <c r="CR2" s="61">
        <v>652.48559999999998</v>
      </c>
      <c r="CS2" s="61">
        <v>534.17163000000005</v>
      </c>
      <c r="CT2" s="61">
        <v>3267.6016</v>
      </c>
      <c r="CU2" s="61">
        <v>2081.0592999999999</v>
      </c>
      <c r="CV2" s="61">
        <v>1689.7863</v>
      </c>
      <c r="CW2" s="61">
        <v>2279.0880000000002</v>
      </c>
      <c r="CX2" s="61">
        <v>671.31646999999998</v>
      </c>
      <c r="CY2" s="61">
        <v>4025.19</v>
      </c>
      <c r="CZ2" s="61">
        <v>1822.9585</v>
      </c>
      <c r="DA2" s="61">
        <v>5170.6289999999999</v>
      </c>
      <c r="DB2" s="61">
        <v>4564.9556000000002</v>
      </c>
      <c r="DC2" s="61">
        <v>7517.0910000000003</v>
      </c>
      <c r="DD2" s="61">
        <v>11851.123</v>
      </c>
      <c r="DE2" s="61">
        <v>2417.2898</v>
      </c>
      <c r="DF2" s="61">
        <v>5054.43</v>
      </c>
      <c r="DG2" s="61">
        <v>2744.9922000000001</v>
      </c>
      <c r="DH2" s="61">
        <v>188.13839999999999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41.251629999999999</v>
      </c>
      <c r="B6">
        <f>BB2</f>
        <v>11.540431999999999</v>
      </c>
      <c r="C6">
        <f>BC2</f>
        <v>12.338870999999999</v>
      </c>
      <c r="D6">
        <f>BD2</f>
        <v>17.35502</v>
      </c>
    </row>
    <row r="7" spans="1:113" x14ac:dyDescent="0.3">
      <c r="B7">
        <f>ROUND(B6/MAX($B$6,$C$6,$D$6),1)</f>
        <v>0.7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22564</v>
      </c>
      <c r="C2" s="56">
        <f ca="1">YEAR(TODAY())-YEAR(B2)+IF(TODAY()&gt;=DATE(YEAR(TODAY()),MONTH(B2),DAY(B2)),0,-1)</f>
        <v>60</v>
      </c>
      <c r="E2" s="52">
        <v>168.2</v>
      </c>
      <c r="F2" s="53" t="s">
        <v>275</v>
      </c>
      <c r="G2" s="52">
        <v>64.900000000000006</v>
      </c>
      <c r="H2" s="51" t="s">
        <v>40</v>
      </c>
      <c r="I2" s="72">
        <f>ROUND(G3/E3^2,1)</f>
        <v>22.9</v>
      </c>
    </row>
    <row r="3" spans="1:9" x14ac:dyDescent="0.3">
      <c r="E3" s="51">
        <f>E2/100</f>
        <v>1.6819999999999999</v>
      </c>
      <c r="F3" s="51" t="s">
        <v>39</v>
      </c>
      <c r="G3" s="51">
        <f>G2</f>
        <v>64.900000000000006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44642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김순희, ID : H2500049)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03월 22일 13:03:56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44642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60</v>
      </c>
      <c r="G12" s="137"/>
      <c r="H12" s="137"/>
      <c r="I12" s="137"/>
      <c r="K12" s="128">
        <f>'개인정보 및 신체계측 입력'!E2</f>
        <v>168.2</v>
      </c>
      <c r="L12" s="129"/>
      <c r="M12" s="122">
        <f>'개인정보 및 신체계측 입력'!G2</f>
        <v>64.900000000000006</v>
      </c>
      <c r="N12" s="123"/>
      <c r="O12" s="118" t="s">
        <v>270</v>
      </c>
      <c r="P12" s="112"/>
      <c r="Q12" s="115">
        <f>'개인정보 및 신체계측 입력'!I2</f>
        <v>22.9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김순희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75.197000000000003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8.6630000000000003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16.14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12.3</v>
      </c>
      <c r="L72" s="36" t="s">
        <v>52</v>
      </c>
      <c r="M72" s="36">
        <f>ROUND('DRIs DATA'!K8,1)</f>
        <v>6.2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106.82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205.11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218.76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172.77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102.57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432.25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171.02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2022-03-22T04:07:01Z</dcterms:modified>
</cp:coreProperties>
</file>