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<sst xmlns="http://schemas.openxmlformats.org/spreadsheetml/2006/main" count="692" uniqueCount="346">
  <si>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</si>
  <si>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</si>
  <si>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</si>
  <si>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</si>
  <si>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</si>
  <si>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</si>
  <si>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</si>
  <si>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</si>
  <si>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</si>
  <si>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</si>
  <si>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</si>
  <si>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</si>
  <si>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</si>
  <si>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</si>
  <si>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</si>
  <si>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</si>
  <si>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</si>
  <si>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</si>
  <si>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</si>
  <si>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</si>
  <si>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</si>
  <si>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</si>
  <si>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</si>
  <si>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</si>
  <si>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</si>
  <si>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</si>
  <si>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</si>
  <si>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</si>
  <si>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</si>
  <si>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</si>
  <si>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</si>
  <si>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</si>
  <si>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</si>
  <si>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</si>
  <si>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</si>
  <si>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</si>
  <si>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</si>
  <si>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</si>
  <si>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</si>
  <si>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</si>
  <si>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</si>
  <si>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</si>
  <si>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</si>
  <si>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</si>
  <si>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</si>
  <si>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</si>
  <si>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</si>
  <si>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</si>
  <si>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</si>
  <si>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</si>
  <si>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</si>
  <si>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</si>
  <si>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</si>
  <si>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</si>
  <si>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</si>
  <si>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</si>
  <si>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</si>
  <si>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</si>
  <si>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</si>
  <si>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</si>
  <si>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</si>
  <si>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</si>
  <si>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</si>
  <si>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</si>
  <si>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</si>
  <si>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</si>
  <si>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</si>
  <si>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</si>
  <si>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</si>
  <si>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</si>
  <si>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</si>
  <si>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</si>
  <si>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</si>
  <si>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</si>
  <si>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</si>
  <si>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</si>
  <si>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</si>
  <si>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</si>
  <si>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</si>
  <si>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</si>
  <si>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</si>
  <si>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</si>
  <si>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</si>
  <si>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</si>
  <si>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</si>
  <si>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</si>
  <si>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</si>
  <si>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</si>
  <si>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</si>
  <si>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</si>
  <si>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</si>
  <si>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</si>
  <si>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</si>
  <si>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</si>
  <si>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</si>
  <si>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</si>
  <si>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</si>
  <si>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</si>
  <si>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</si>
  <si>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</si>
  <si>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</si>
  <si>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</si>
  <si>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</si>
  <si>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</si>
  <si>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</si>
  <si>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</si>
  <si>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</si>
  <si>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</si>
  <si>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</si>
  <si>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</si>
  <si>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</si>
  <si>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</si>
  <si>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</si>
  <si>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</si>
  <si>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</si>
  <si>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</si>
  <si>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</si>
  <si>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</si>
  <si>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</si>
  <si>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</si>
  <si>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</si>
  <si>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</si>
  <si>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</si>
  <si>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</si>
  <si>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</si>
  <si>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</si>
  <si>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</si>
  <si>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</si>
  <si>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</si>
  <si>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</si>
  <si>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</si>
  <si>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</si>
  <si>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</si>
  <si>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</si>
  <si>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</si>
  <si>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</si>
  <si>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</si>
  <si>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</si>
  <si>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</si>
  <si>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</si>
  <si>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</si>
  <si>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</si>
  <si>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</si>
  <si>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</si>
  <si>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</si>
  <si>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</si>
  <si>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</si>
  <si>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</si>
  <si>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</si>
  <si>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</si>
  <si>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</si>
  <si>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</si>
  <si>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</si>
  <si>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</si>
  <si>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</si>
  <si>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</si>
  <si>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</si>
  <si>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</si>
  <si>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</si>
  <si>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</si>
  <si>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</si>
  <si>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</si>
  <si>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</si>
  <si>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</si>
  <si>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</si>
  <si>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</si>
  <si>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</si>
  <si>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</si>
  <si>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</si>
  <si>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</si>
  <si>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</si>
  <si>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</si>
  <si>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</si>
  <si>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</si>
  <si>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</si>
  <si>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</si>
  <si>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</si>
  <si>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</si>
  <si>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</si>
  <si>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</si>
  <si>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</si>
  <si>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</si>
  <si>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</si>
  <si>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</si>
  <si>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</si>
  <si>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</si>
  <si>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</si>
  <si>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</si>
  <si>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</si>
  <si>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</si>
  <si>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</si>
  <si>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</si>
  <si>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</si>
  <si>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</si>
  <si>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</si>
  <si>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</si>
  <si>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</si>
  <si>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</si>
  <si>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</si>
  <si>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</si>
  <si>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</si>
  <si>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</si>
  <si>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</si>
  <si>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</si>
  <si>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</si>
  <si>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</si>
  <si>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</si>
  <si>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</si>
  <si>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</si>
  <si>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</si>
  <si>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</si>
  <si>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</si>
  <si>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</si>
  <si>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</si>
  <si>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</si>
  <si>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</si>
  <si>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</si>
  <si>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</si>
  <si>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</si>
  <si>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</si>
  <si>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</si>
  <si>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</si>
  <si>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</si>
  <si>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</si>
  <si>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</si>
  <si>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</si>
  <si>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</si>
  <si>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</si>
  <si>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</si>
  <si>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</si>
  <si>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</si>
  <si>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</si>
  <si>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</si>
  <si>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</si>
  <si>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</si>
  <si>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</si>
  <si>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</si>
  <si>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</si>
  <si>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</si>
  <si>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</si>
  <si>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</si>
  <si>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</si>
  <si>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</si>
  <si>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</si>
  <si>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</si>
  <si>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</si>
  <si>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</si>
  <si>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</si>
  <si>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</si>
  <si>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</si>
  <si>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</si>
  <si>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</si>
  <si>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</si>
  <si>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</si>
  <si>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</si>
  <si>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</si>
  <si>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</si>
  <si>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</si>
  <si>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</si>
  <si>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</si>
  <si>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</si>
  <si>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</si>
  <si>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</si>
  <si>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</si>
  <si>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</si>
  <si>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</si>
  <si>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</si>
  <si>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</si>
  <si>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</si>
  <si>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</si>
  <si>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</si>
  <si>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</si>
  <si>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</si>
  <si>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</si>
  <si>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</si>
  <si>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</si>
  <si>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</si>
  <si>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</si>
  <si>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</si>
  <si>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</si>
  <si>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</si>
  <si>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</si>
  <si>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</si>
  <si>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</si>
  <si>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</si>
  <si>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</si>
  <si>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</si>
  <si>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</si>
  <si>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</si>
  <si>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</si>
  <si>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</si>
  <si>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</si>
  <si>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</si>
  <si>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</si>
  <si>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</si>
  <si>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</si>
  <si>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</si>
  <si>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</si>
  <si>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</si>
  <si>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</si>
  <si>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</si>
  <si>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</si>
  <si>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</si>
  <si>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</si>
  <si>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</si>
  <si>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</si>
  <si>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</si>
  <si>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</si>
  <si>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</si>
  <si>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</si>
  <si>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</si>
  <si>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</si>
  <si>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</si>
  <si>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</si>
  <si>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</si>
  <si>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</si>
  <si>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</si>
  <si>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</si>
  <si>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</si>
  <si>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</si>
  <si>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</si>
  <si>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조연옥, ID : H2500053)</t>
  </si>
  <si>
    <t>2022년 03월 22일 17:15:07</t>
  </si>
  <si>
    <t>다량영양소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</si>
  <si>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</si>
  <si>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</si>
  <si>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</si>
  <si>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</si>
  <si>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</si>
  <si>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</si>
  <si>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</si>
  <si>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</si>
  <si>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</si>
  <si>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</si>
  <si>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</si>
  <si>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</si>
  <si>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</si>
  <si>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</si>
  <si>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비타민C</t>
    <phoneticPr fontId="1" type="noConversion"/>
  </si>
  <si>
    <t>평균필요량</t>
    <phoneticPr fontId="1" type="noConversion"/>
  </si>
  <si>
    <t>상한섭취량</t>
    <phoneticPr fontId="1" type="noConversion"/>
  </si>
  <si>
    <t>칼슘</t>
    <phoneticPr fontId="1" type="noConversion"/>
  </si>
  <si>
    <t>아연</t>
    <phoneticPr fontId="1" type="noConversion"/>
  </si>
  <si>
    <t>셀레늄</t>
    <phoneticPr fontId="1" type="noConversion"/>
  </si>
  <si>
    <t>H2500053</t>
  </si>
  <si>
    <t>조연옥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</si>
</sst>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47.695957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13752"/>
        <c:axId val="257012576"/>
      </c:barChart>
      <c:catAx>
        <c:axId val="25701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12576"/>
        <c:crosses val="autoZero"/>
        <c:auto val="1"/>
        <c:lblAlgn val="ctr"/>
        <c:lblOffset val="100"/>
        <c:noMultiLvlLbl val="0"/>
      </c:catAx>
      <c:valAx>
        <c:axId val="25701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1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1.4720211999999999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3560"/>
        <c:axId val="492104736"/>
      </c:barChart>
      <c:catAx>
        <c:axId val="49210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4736"/>
        <c:crosses val="autoZero"/>
        <c:auto val="1"/>
        <c:lblAlgn val="ctr"/>
        <c:lblOffset val="100"/>
        <c:noMultiLvlLbl val="0"/>
      </c:catAx>
      <c:valAx>
        <c:axId val="49210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1.2170753000000001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1600"/>
        <c:axId val="492108264"/>
      </c:barChart>
      <c:catAx>
        <c:axId val="49210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8264"/>
        <c:crosses val="autoZero"/>
        <c:auto val="1"/>
        <c:lblAlgn val="ctr"/>
        <c:lblOffset val="100"/>
        <c:noMultiLvlLbl val="0"/>
      </c:catAx>
      <c:valAx>
        <c:axId val="49210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826.57934999999998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344"/>
        <c:axId val="492105128"/>
      </c:barChart>
      <c:catAx>
        <c:axId val="49210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5128"/>
        <c:crosses val="autoZero"/>
        <c:auto val="1"/>
        <c:lblAlgn val="ctr"/>
        <c:lblOffset val="100"/>
        <c:noMultiLvlLbl val="0"/>
      </c:catAx>
      <c:valAx>
        <c:axId val="49210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2154.4978000000001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2384"/>
        <c:axId val="492105520"/>
      </c:barChart>
      <c:catAx>
        <c:axId val="49210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5520"/>
        <c:crosses val="autoZero"/>
        <c:auto val="1"/>
        <c:lblAlgn val="ctr"/>
        <c:lblOffset val="100"/>
        <c:noMultiLvlLbl val="0"/>
      </c:catAx>
      <c:valAx>
        <c:axId val="4921055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79.515680000000003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5912"/>
        <c:axId val="492109048"/>
      </c:barChart>
      <c:catAx>
        <c:axId val="49210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9048"/>
        <c:crosses val="autoZero"/>
        <c:auto val="1"/>
        <c:lblAlgn val="ctr"/>
        <c:lblOffset val="100"/>
        <c:noMultiLvlLbl val="0"/>
      </c:catAx>
      <c:valAx>
        <c:axId val="4921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59.724224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8656"/>
        <c:axId val="492106696"/>
      </c:barChart>
      <c:catAx>
        <c:axId val="49210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6696"/>
        <c:crosses val="autoZero"/>
        <c:auto val="1"/>
        <c:lblAlgn val="ctr"/>
        <c:lblOffset val="100"/>
        <c:noMultiLvlLbl val="0"/>
      </c:catAx>
      <c:valAx>
        <c:axId val="49210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8.4944699999999997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2376"/>
        <c:axId val="492795904"/>
      </c:barChart>
      <c:catAx>
        <c:axId val="49279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5904"/>
        <c:crosses val="autoZero"/>
        <c:auto val="1"/>
        <c:lblAlgn val="ctr"/>
        <c:lblOffset val="100"/>
        <c:noMultiLvlLbl val="0"/>
      </c:catAx>
      <c:valAx>
        <c:axId val="49279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413.92135999999999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160"/>
        <c:axId val="492791592"/>
      </c:barChart>
      <c:catAx>
        <c:axId val="49279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592"/>
        <c:crosses val="autoZero"/>
        <c:auto val="1"/>
        <c:lblAlgn val="ctr"/>
        <c:lblOffset val="100"/>
        <c:noMultiLvlLbl val="0"/>
      </c:catAx>
      <c:valAx>
        <c:axId val="492791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1.3265157E-2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552"/>
        <c:axId val="492791984"/>
      </c:barChart>
      <c:catAx>
        <c:axId val="49279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984"/>
        <c:crosses val="autoZero"/>
        <c:auto val="1"/>
        <c:lblAlgn val="ctr"/>
        <c:lblOffset val="100"/>
        <c:noMultiLvlLbl val="0"/>
      </c:catAx>
      <c:valAx>
        <c:axId val="49279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2.4088519000000002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4728"/>
        <c:axId val="492795512"/>
      </c:barChart>
      <c:catAx>
        <c:axId val="49279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5512"/>
        <c:crosses val="autoZero"/>
        <c:auto val="1"/>
        <c:lblAlgn val="ctr"/>
        <c:lblOffset val="100"/>
        <c:noMultiLvlLbl val="0"/>
      </c:catAx>
      <c:valAx>
        <c:axId val="492795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22.655363000000001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12968"/>
        <c:axId val="257016104"/>
      </c:barChart>
      <c:catAx>
        <c:axId val="25701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16104"/>
        <c:crosses val="autoZero"/>
        <c:auto val="1"/>
        <c:lblAlgn val="ctr"/>
        <c:lblOffset val="100"/>
        <c:noMultiLvlLbl val="0"/>
      </c:catAx>
      <c:valAx>
        <c:axId val="257016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1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98.925094999999999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944"/>
        <c:axId val="492794336"/>
      </c:barChart>
      <c:catAx>
        <c:axId val="49279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4336"/>
        <c:crosses val="autoZero"/>
        <c:auto val="1"/>
        <c:lblAlgn val="ctr"/>
        <c:lblOffset val="100"/>
        <c:noMultiLvlLbl val="0"/>
      </c:catAx>
      <c:valAx>
        <c:axId val="49279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57.658417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0416"/>
        <c:axId val="492797080"/>
      </c:barChart>
      <c:catAx>
        <c:axId val="49279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7080"/>
        <c:crosses val="autoZero"/>
        <c:auto val="1"/>
        <c:lblAlgn val="ctr"/>
        <c:lblOffset val="100"/>
        <c:noMultiLvlLbl val="0"/>
      </c:catAx>
      <c:valAx>
        <c:axId val="49279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11.063000000000001</c:v>
                </c:pt>
                <c:pt idx="1">
                  <c:v>17.701000000000001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790808"/>
        <c:axId val="492791200"/>
      </c:barChart>
      <c:catAx>
        <c:axId val="49279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200"/>
        <c:crosses val="autoZero"/>
        <c:auto val="1"/>
        <c:lblAlgn val="ctr"/>
        <c:lblOffset val="100"/>
        <c:noMultiLvlLbl val="0"/>
      </c:catAx>
      <c:valAx>
        <c:axId val="49279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8.6703200000000002</c:v>
                </c:pt>
                <c:pt idx="1">
                  <c:v>9.5998579999999993</c:v>
                </c:pt>
                <c:pt idx="2">
                  <c:v>18.559553000000001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393.30273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2440"/>
        <c:axId val="493184792"/>
      </c:barChart>
      <c:catAx>
        <c:axId val="4931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4792"/>
        <c:crosses val="autoZero"/>
        <c:auto val="1"/>
        <c:lblAlgn val="ctr"/>
        <c:lblOffset val="100"/>
        <c:noMultiLvlLbl val="0"/>
      </c:catAx>
      <c:valAx>
        <c:axId val="493184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15.931939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3616"/>
        <c:axId val="493183224"/>
      </c:barChart>
      <c:catAx>
        <c:axId val="4931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3224"/>
        <c:crosses val="autoZero"/>
        <c:auto val="1"/>
        <c:lblAlgn val="ctr"/>
        <c:lblOffset val="100"/>
        <c:noMultiLvlLbl val="0"/>
      </c:catAx>
      <c:valAx>
        <c:axId val="49318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72.971999999999994</c:v>
                </c:pt>
                <c:pt idx="1">
                  <c:v>10.617000000000001</c:v>
                </c:pt>
                <c:pt idx="2">
                  <c:v>16.411999999999999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181264"/>
        <c:axId val="493180088"/>
      </c:barChart>
      <c:catAx>
        <c:axId val="49318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0088"/>
        <c:crosses val="autoZero"/>
        <c:auto val="1"/>
        <c:lblAlgn val="ctr"/>
        <c:lblOffset val="100"/>
        <c:noMultiLvlLbl val="0"/>
      </c:catAx>
      <c:valAx>
        <c:axId val="49318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1322.3901000000001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5184"/>
        <c:axId val="493182832"/>
      </c:barChart>
      <c:catAx>
        <c:axId val="49318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2832"/>
        <c:crosses val="autoZero"/>
        <c:auto val="1"/>
        <c:lblAlgn val="ctr"/>
        <c:lblOffset val="100"/>
        <c:noMultiLvlLbl val="0"/>
      </c:catAx>
      <c:valAx>
        <c:axId val="49318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80.823869999999999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5576"/>
        <c:axId val="493185968"/>
      </c:barChart>
      <c:catAx>
        <c:axId val="49318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5968"/>
        <c:crosses val="autoZero"/>
        <c:auto val="1"/>
        <c:lblAlgn val="ctr"/>
        <c:lblOffset val="100"/>
        <c:noMultiLvlLbl val="0"/>
      </c:catAx>
      <c:valAx>
        <c:axId val="49318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336.49290000000002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6752"/>
        <c:axId val="493180480"/>
      </c:barChart>
      <c:catAx>
        <c:axId val="49318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0480"/>
        <c:crosses val="autoZero"/>
        <c:auto val="1"/>
        <c:lblAlgn val="ctr"/>
        <c:lblOffset val="100"/>
        <c:noMultiLvlLbl val="0"/>
      </c:catAx>
      <c:valAx>
        <c:axId val="49318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1.6108844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3272"/>
        <c:axId val="491588176"/>
      </c:barChart>
      <c:catAx>
        <c:axId val="49159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8176"/>
        <c:crosses val="autoZero"/>
        <c:auto val="1"/>
        <c:lblAlgn val="ctr"/>
        <c:lblOffset val="100"/>
        <c:noMultiLvlLbl val="0"/>
      </c:catAx>
      <c:valAx>
        <c:axId val="49158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4851.0474000000004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19176"/>
        <c:axId val="494221528"/>
      </c:barChart>
      <c:catAx>
        <c:axId val="49421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21528"/>
        <c:crosses val="autoZero"/>
        <c:auto val="1"/>
        <c:lblAlgn val="ctr"/>
        <c:lblOffset val="100"/>
        <c:noMultiLvlLbl val="0"/>
      </c:catAx>
      <c:valAx>
        <c:axId val="49422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1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12.000169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17608"/>
        <c:axId val="494218784"/>
      </c:barChart>
      <c:catAx>
        <c:axId val="49421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18784"/>
        <c:crosses val="autoZero"/>
        <c:auto val="1"/>
        <c:lblAlgn val="ctr"/>
        <c:lblOffset val="100"/>
        <c:noMultiLvlLbl val="0"/>
      </c:catAx>
      <c:valAx>
        <c:axId val="49421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1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1.1151093000000001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20352"/>
        <c:axId val="494219568"/>
      </c:barChart>
      <c:catAx>
        <c:axId val="49422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19568"/>
        <c:crosses val="autoZero"/>
        <c:auto val="1"/>
        <c:lblAlgn val="ctr"/>
        <c:lblOffset val="100"/>
        <c:noMultiLvlLbl val="0"/>
      </c:catAx>
      <c:valAx>
        <c:axId val="49421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163.38809000000001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4448"/>
        <c:axId val="491590528"/>
      </c:barChart>
      <c:catAx>
        <c:axId val="49159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0528"/>
        <c:crosses val="autoZero"/>
        <c:auto val="1"/>
        <c:lblAlgn val="ctr"/>
        <c:lblOffset val="100"/>
        <c:noMultiLvlLbl val="0"/>
      </c:catAx>
      <c:valAx>
        <c:axId val="49159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1.0080393999999999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0920"/>
        <c:axId val="491594056"/>
      </c:barChart>
      <c:catAx>
        <c:axId val="49159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4056"/>
        <c:crosses val="autoZero"/>
        <c:auto val="1"/>
        <c:lblAlgn val="ctr"/>
        <c:lblOffset val="100"/>
        <c:noMultiLvlLbl val="0"/>
      </c:catAx>
      <c:valAx>
        <c:axId val="49159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10.331932999999999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2880"/>
        <c:axId val="491587000"/>
      </c:barChart>
      <c:catAx>
        <c:axId val="49159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7000"/>
        <c:crosses val="autoZero"/>
        <c:auto val="1"/>
        <c:lblAlgn val="ctr"/>
        <c:lblOffset val="100"/>
        <c:noMultiLvlLbl val="0"/>
      </c:catAx>
      <c:valAx>
        <c:axId val="49158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1.1151093000000001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88568"/>
        <c:axId val="491588960"/>
      </c:barChart>
      <c:catAx>
        <c:axId val="49158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8960"/>
        <c:crosses val="autoZero"/>
        <c:auto val="1"/>
        <c:lblAlgn val="ctr"/>
        <c:lblOffset val="100"/>
        <c:noMultiLvlLbl val="0"/>
      </c:catAx>
      <c:valAx>
        <c:axId val="49158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8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440.19457999999997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1312"/>
        <c:axId val="491591704"/>
      </c:barChart>
      <c:catAx>
        <c:axId val="49159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1704"/>
        <c:crosses val="autoZero"/>
        <c:auto val="1"/>
        <c:lblAlgn val="ctr"/>
        <c:lblOffset val="100"/>
        <c:noMultiLvlLbl val="0"/>
      </c:catAx>
      <c:valAx>
        <c:axId val="49159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7.4469934000000002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2488"/>
        <c:axId val="492103952"/>
      </c:barChart>
      <c:catAx>
        <c:axId val="49159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3952"/>
        <c:crosses val="autoZero"/>
        <c:auto val="1"/>
        <c:lblAlgn val="ctr"/>
        <c:lblOffset val="100"/>
        <c:noMultiLvlLbl val="0"/>
      </c:catAx>
      <c:valAx>
        <c:axId val="49210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조연옥, ID : H2500053)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22일 17:15:07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1322.3901000000001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47.695957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22.655363000000001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72.971999999999994</v>
      </c>
      <c r="G8" s="59">
        <f>'DRIs DATA 입력'!G8</f>
        <v>10.617000000000001</v>
      </c>
      <c r="H8" s="59">
        <f>'DRIs DATA 입력'!H8</f>
        <v>16.411999999999999</v>
      </c>
      <c r="I8" s="46"/>
      <c r="J8" s="59" t="s">
        <v>215</v>
      </c>
      <c r="K8" s="59">
        <f>'DRIs DATA 입력'!K8</f>
        <v>11.063000000000001</v>
      </c>
      <c r="L8" s="59">
        <f>'DRIs DATA 입력'!L8</f>
        <v>17.701000000000001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393.30273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15.931939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1.6108844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163.38809000000001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80.823869999999999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1.3333657000000001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1.0080393999999999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10.331932999999999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1.1151093000000001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440.19457999999997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7.4469934000000002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1.4720211999999999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1.2170753000000001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336.49290000000002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826.57934999999998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4851.0474000000004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2154.4978000000001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79.515680000000003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59.724224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12.000169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8.4944699999999997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413.92135999999999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1.3265157E-2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2.4088519000000002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98.925094999999999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57.658417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1" sqref="I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321</v>
      </c>
      <c r="G1" s="62" t="s">
        <v>277</v>
      </c>
      <c r="H1" s="61" t="s">
        <v>322</v>
      </c>
    </row>
    <row r="3" spans="1:27" x14ac:dyDescent="0.3">
      <c r="A3" s="68" t="s">
        <v>323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324</v>
      </c>
      <c r="F4" s="70"/>
      <c r="G4" s="70"/>
      <c r="H4" s="71"/>
      <c r="J4" s="69" t="s">
        <v>279</v>
      </c>
      <c r="K4" s="70"/>
      <c r="L4" s="71"/>
      <c r="N4" s="67" t="s">
        <v>325</v>
      </c>
      <c r="O4" s="67"/>
      <c r="P4" s="67"/>
      <c r="Q4" s="67"/>
      <c r="R4" s="67"/>
      <c r="S4" s="67"/>
      <c r="U4" s="67" t="s">
        <v>326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281</v>
      </c>
      <c r="E5" s="65"/>
      <c r="F5" s="65" t="s">
        <v>49</v>
      </c>
      <c r="G5" s="65" t="s">
        <v>282</v>
      </c>
      <c r="H5" s="65" t="s">
        <v>45</v>
      </c>
      <c r="J5" s="65"/>
      <c r="K5" s="65" t="s">
        <v>327</v>
      </c>
      <c r="L5" s="65" t="s">
        <v>328</v>
      </c>
      <c r="N5" s="65"/>
      <c r="O5" s="65" t="s">
        <v>283</v>
      </c>
      <c r="P5" s="65" t="s">
        <v>284</v>
      </c>
      <c r="Q5" s="65" t="s">
        <v>285</v>
      </c>
      <c r="R5" s="65" t="s">
        <v>286</v>
      </c>
      <c r="S5" s="65" t="s">
        <v>281</v>
      </c>
      <c r="U5" s="65"/>
      <c r="V5" s="65" t="s">
        <v>283</v>
      </c>
      <c r="W5" s="65" t="s">
        <v>284</v>
      </c>
      <c r="X5" s="65" t="s">
        <v>285</v>
      </c>
      <c r="Y5" s="65" t="s">
        <v>286</v>
      </c>
      <c r="Z5" s="65" t="s">
        <v>281</v>
      </c>
    </row>
    <row r="6" spans="1:27" x14ac:dyDescent="0.3">
      <c r="A6" s="65" t="s">
        <v>329</v>
      </c>
      <c r="B6" s="65">
        <v>1800</v>
      </c>
      <c r="C6" s="65">
        <v>1322.3901000000001</v>
      </c>
      <c r="E6" s="65" t="s">
        <v>330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331</v>
      </c>
      <c r="O6" s="65">
        <v>40</v>
      </c>
      <c r="P6" s="65">
        <v>50</v>
      </c>
      <c r="Q6" s="65">
        <v>0</v>
      </c>
      <c r="R6" s="65">
        <v>0</v>
      </c>
      <c r="S6" s="65">
        <v>47.695957</v>
      </c>
      <c r="U6" s="65" t="s">
        <v>288</v>
      </c>
      <c r="V6" s="65">
        <v>0</v>
      </c>
      <c r="W6" s="65">
        <v>0</v>
      </c>
      <c r="X6" s="65">
        <v>20</v>
      </c>
      <c r="Y6" s="65">
        <v>0</v>
      </c>
      <c r="Z6" s="65">
        <v>22.655363000000001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3">
      <c r="E8" s="65" t="s">
        <v>290</v>
      </c>
      <c r="F8" s="65">
        <v>72.971999999999994</v>
      </c>
      <c r="G8" s="65">
        <v>10.617000000000001</v>
      </c>
      <c r="H8" s="65">
        <v>16.411999999999999</v>
      </c>
      <c r="J8" s="65" t="s">
        <v>290</v>
      </c>
      <c r="K8" s="65">
        <v>11.063000000000001</v>
      </c>
      <c r="L8" s="65">
        <v>17.701000000000001</v>
      </c>
    </row>
    <row r="13" spans="1:27" x14ac:dyDescent="0.3">
      <c r="A13" s="66" t="s">
        <v>332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333</v>
      </c>
      <c r="B14" s="67"/>
      <c r="C14" s="67"/>
      <c r="D14" s="67"/>
      <c r="E14" s="67"/>
      <c r="F14" s="67"/>
      <c r="H14" s="67" t="s">
        <v>291</v>
      </c>
      <c r="I14" s="67"/>
      <c r="J14" s="67"/>
      <c r="K14" s="67"/>
      <c r="L14" s="67"/>
      <c r="M14" s="67"/>
      <c r="O14" s="67" t="s">
        <v>334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335</v>
      </c>
      <c r="E15" s="65" t="s">
        <v>286</v>
      </c>
      <c r="F15" s="65" t="s">
        <v>281</v>
      </c>
      <c r="H15" s="65"/>
      <c r="I15" s="65" t="s">
        <v>283</v>
      </c>
      <c r="J15" s="65" t="s">
        <v>336</v>
      </c>
      <c r="K15" s="65" t="s">
        <v>285</v>
      </c>
      <c r="L15" s="65" t="s">
        <v>286</v>
      </c>
      <c r="M15" s="65" t="s">
        <v>337</v>
      </c>
      <c r="O15" s="65"/>
      <c r="P15" s="65" t="s">
        <v>283</v>
      </c>
      <c r="Q15" s="65" t="s">
        <v>284</v>
      </c>
      <c r="R15" s="65" t="s">
        <v>285</v>
      </c>
      <c r="S15" s="65" t="s">
        <v>286</v>
      </c>
      <c r="T15" s="65" t="s">
        <v>337</v>
      </c>
      <c r="V15" s="65"/>
      <c r="W15" s="65" t="s">
        <v>283</v>
      </c>
      <c r="X15" s="65" t="s">
        <v>284</v>
      </c>
      <c r="Y15" s="65" t="s">
        <v>285</v>
      </c>
      <c r="Z15" s="65" t="s">
        <v>286</v>
      </c>
      <c r="AA15" s="65" t="s">
        <v>281</v>
      </c>
    </row>
    <row r="16" spans="1:27" x14ac:dyDescent="0.3">
      <c r="A16" s="65" t="s">
        <v>293</v>
      </c>
      <c r="B16" s="65">
        <v>430</v>
      </c>
      <c r="C16" s="65">
        <v>600</v>
      </c>
      <c r="D16" s="65">
        <v>0</v>
      </c>
      <c r="E16" s="65">
        <v>3000</v>
      </c>
      <c r="F16" s="65">
        <v>393.30273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15.931939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1.6108844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163.38809000000001</v>
      </c>
    </row>
    <row r="23" spans="1:62" x14ac:dyDescent="0.3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338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296</v>
      </c>
      <c r="P24" s="67"/>
      <c r="Q24" s="67"/>
      <c r="R24" s="67"/>
      <c r="S24" s="67"/>
      <c r="T24" s="67"/>
      <c r="V24" s="67" t="s">
        <v>297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299</v>
      </c>
      <c r="AK24" s="67"/>
      <c r="AL24" s="67"/>
      <c r="AM24" s="67"/>
      <c r="AN24" s="67"/>
      <c r="AO24" s="67"/>
      <c r="AQ24" s="67" t="s">
        <v>300</v>
      </c>
      <c r="AR24" s="67"/>
      <c r="AS24" s="67"/>
      <c r="AT24" s="67"/>
      <c r="AU24" s="67"/>
      <c r="AV24" s="67"/>
      <c r="AX24" s="67" t="s">
        <v>301</v>
      </c>
      <c r="AY24" s="67"/>
      <c r="AZ24" s="67"/>
      <c r="BA24" s="67"/>
      <c r="BB24" s="67"/>
      <c r="BC24" s="67"/>
      <c r="BE24" s="67" t="s">
        <v>302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336</v>
      </c>
      <c r="D25" s="65" t="s">
        <v>335</v>
      </c>
      <c r="E25" s="65" t="s">
        <v>286</v>
      </c>
      <c r="F25" s="65" t="s">
        <v>281</v>
      </c>
      <c r="H25" s="65"/>
      <c r="I25" s="65" t="s">
        <v>283</v>
      </c>
      <c r="J25" s="65" t="s">
        <v>336</v>
      </c>
      <c r="K25" s="65" t="s">
        <v>285</v>
      </c>
      <c r="L25" s="65" t="s">
        <v>286</v>
      </c>
      <c r="M25" s="65" t="s">
        <v>337</v>
      </c>
      <c r="O25" s="65"/>
      <c r="P25" s="65" t="s">
        <v>283</v>
      </c>
      <c r="Q25" s="65" t="s">
        <v>284</v>
      </c>
      <c r="R25" s="65" t="s">
        <v>335</v>
      </c>
      <c r="S25" s="65" t="s">
        <v>286</v>
      </c>
      <c r="T25" s="65" t="s">
        <v>281</v>
      </c>
      <c r="V25" s="65"/>
      <c r="W25" s="65" t="s">
        <v>339</v>
      </c>
      <c r="X25" s="65" t="s">
        <v>284</v>
      </c>
      <c r="Y25" s="65" t="s">
        <v>285</v>
      </c>
      <c r="Z25" s="65" t="s">
        <v>286</v>
      </c>
      <c r="AA25" s="65" t="s">
        <v>281</v>
      </c>
      <c r="AC25" s="65"/>
      <c r="AD25" s="65" t="s">
        <v>283</v>
      </c>
      <c r="AE25" s="65" t="s">
        <v>284</v>
      </c>
      <c r="AF25" s="65" t="s">
        <v>285</v>
      </c>
      <c r="AG25" s="65" t="s">
        <v>340</v>
      </c>
      <c r="AH25" s="65" t="s">
        <v>337</v>
      </c>
      <c r="AJ25" s="65"/>
      <c r="AK25" s="65" t="s">
        <v>283</v>
      </c>
      <c r="AL25" s="65" t="s">
        <v>284</v>
      </c>
      <c r="AM25" s="65" t="s">
        <v>335</v>
      </c>
      <c r="AN25" s="65" t="s">
        <v>340</v>
      </c>
      <c r="AO25" s="65" t="s">
        <v>281</v>
      </c>
      <c r="AQ25" s="65"/>
      <c r="AR25" s="65" t="s">
        <v>283</v>
      </c>
      <c r="AS25" s="65" t="s">
        <v>284</v>
      </c>
      <c r="AT25" s="65" t="s">
        <v>285</v>
      </c>
      <c r="AU25" s="65" t="s">
        <v>286</v>
      </c>
      <c r="AV25" s="65" t="s">
        <v>281</v>
      </c>
      <c r="AX25" s="65"/>
      <c r="AY25" s="65" t="s">
        <v>339</v>
      </c>
      <c r="AZ25" s="65" t="s">
        <v>284</v>
      </c>
      <c r="BA25" s="65" t="s">
        <v>285</v>
      </c>
      <c r="BB25" s="65" t="s">
        <v>340</v>
      </c>
      <c r="BC25" s="65" t="s">
        <v>281</v>
      </c>
      <c r="BE25" s="65"/>
      <c r="BF25" s="65" t="s">
        <v>283</v>
      </c>
      <c r="BG25" s="65" t="s">
        <v>336</v>
      </c>
      <c r="BH25" s="65" t="s">
        <v>285</v>
      </c>
      <c r="BI25" s="65" t="s">
        <v>340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80.823869999999999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1.3333657000000001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1.0080393999999999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10.331932999999999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1.1151093000000001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440.19457999999997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7.4469934000000002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1.4720211999999999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1.2170753000000001</v>
      </c>
    </row>
    <row r="33" spans="1:68" x14ac:dyDescent="0.3">
      <c r="A33" s="66" t="s">
        <v>304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341</v>
      </c>
      <c r="B34" s="67"/>
      <c r="C34" s="67"/>
      <c r="D34" s="67"/>
      <c r="E34" s="67"/>
      <c r="F34" s="67"/>
      <c r="H34" s="67" t="s">
        <v>305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306</v>
      </c>
      <c r="W34" s="67"/>
      <c r="X34" s="67"/>
      <c r="Y34" s="67"/>
      <c r="Z34" s="67"/>
      <c r="AA34" s="67"/>
      <c r="AC34" s="67" t="s">
        <v>307</v>
      </c>
      <c r="AD34" s="67"/>
      <c r="AE34" s="67"/>
      <c r="AF34" s="67"/>
      <c r="AG34" s="67"/>
      <c r="AH34" s="67"/>
      <c r="AJ34" s="67" t="s">
        <v>308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339</v>
      </c>
      <c r="C35" s="65" t="s">
        <v>284</v>
      </c>
      <c r="D35" s="65" t="s">
        <v>335</v>
      </c>
      <c r="E35" s="65" t="s">
        <v>286</v>
      </c>
      <c r="F35" s="65" t="s">
        <v>337</v>
      </c>
      <c r="H35" s="65"/>
      <c r="I35" s="65" t="s">
        <v>283</v>
      </c>
      <c r="J35" s="65" t="s">
        <v>284</v>
      </c>
      <c r="K35" s="65" t="s">
        <v>335</v>
      </c>
      <c r="L35" s="65" t="s">
        <v>286</v>
      </c>
      <c r="M35" s="65" t="s">
        <v>337</v>
      </c>
      <c r="O35" s="65"/>
      <c r="P35" s="65" t="s">
        <v>339</v>
      </c>
      <c r="Q35" s="65" t="s">
        <v>284</v>
      </c>
      <c r="R35" s="65" t="s">
        <v>285</v>
      </c>
      <c r="S35" s="65" t="s">
        <v>286</v>
      </c>
      <c r="T35" s="65" t="s">
        <v>337</v>
      </c>
      <c r="V35" s="65"/>
      <c r="W35" s="65" t="s">
        <v>283</v>
      </c>
      <c r="X35" s="65" t="s">
        <v>336</v>
      </c>
      <c r="Y35" s="65" t="s">
        <v>285</v>
      </c>
      <c r="Z35" s="65" t="s">
        <v>286</v>
      </c>
      <c r="AA35" s="65" t="s">
        <v>281</v>
      </c>
      <c r="AC35" s="65"/>
      <c r="AD35" s="65" t="s">
        <v>339</v>
      </c>
      <c r="AE35" s="65" t="s">
        <v>284</v>
      </c>
      <c r="AF35" s="65" t="s">
        <v>285</v>
      </c>
      <c r="AG35" s="65" t="s">
        <v>286</v>
      </c>
      <c r="AH35" s="65" t="s">
        <v>281</v>
      </c>
      <c r="AJ35" s="65"/>
      <c r="AK35" s="65" t="s">
        <v>283</v>
      </c>
      <c r="AL35" s="65" t="s">
        <v>336</v>
      </c>
      <c r="AM35" s="65" t="s">
        <v>285</v>
      </c>
      <c r="AN35" s="65" t="s">
        <v>286</v>
      </c>
      <c r="AO35" s="65" t="s">
        <v>337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336.49290000000002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826.57934999999998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4851.0474000000004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2154.4978000000001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79.515680000000003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59.724224</v>
      </c>
    </row>
    <row r="43" spans="1:68" x14ac:dyDescent="0.3">
      <c r="A43" s="66" t="s">
        <v>309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310</v>
      </c>
      <c r="B44" s="67"/>
      <c r="C44" s="67"/>
      <c r="D44" s="67"/>
      <c r="E44" s="67"/>
      <c r="F44" s="67"/>
      <c r="H44" s="67" t="s">
        <v>342</v>
      </c>
      <c r="I44" s="67"/>
      <c r="J44" s="67"/>
      <c r="K44" s="67"/>
      <c r="L44" s="67"/>
      <c r="M44" s="67"/>
      <c r="O44" s="67" t="s">
        <v>311</v>
      </c>
      <c r="P44" s="67"/>
      <c r="Q44" s="67"/>
      <c r="R44" s="67"/>
      <c r="S44" s="67"/>
      <c r="T44" s="67"/>
      <c r="V44" s="67" t="s">
        <v>312</v>
      </c>
      <c r="W44" s="67"/>
      <c r="X44" s="67"/>
      <c r="Y44" s="67"/>
      <c r="Z44" s="67"/>
      <c r="AA44" s="67"/>
      <c r="AC44" s="67" t="s">
        <v>313</v>
      </c>
      <c r="AD44" s="67"/>
      <c r="AE44" s="67"/>
      <c r="AF44" s="67"/>
      <c r="AG44" s="67"/>
      <c r="AH44" s="67"/>
      <c r="AJ44" s="67" t="s">
        <v>314</v>
      </c>
      <c r="AK44" s="67"/>
      <c r="AL44" s="67"/>
      <c r="AM44" s="67"/>
      <c r="AN44" s="67"/>
      <c r="AO44" s="67"/>
      <c r="AQ44" s="67" t="s">
        <v>343</v>
      </c>
      <c r="AR44" s="67"/>
      <c r="AS44" s="67"/>
      <c r="AT44" s="67"/>
      <c r="AU44" s="67"/>
      <c r="AV44" s="67"/>
      <c r="AX44" s="67" t="s">
        <v>315</v>
      </c>
      <c r="AY44" s="67"/>
      <c r="AZ44" s="67"/>
      <c r="BA44" s="67"/>
      <c r="BB44" s="67"/>
      <c r="BC44" s="67"/>
      <c r="BE44" s="67" t="s">
        <v>316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339</v>
      </c>
      <c r="C45" s="65" t="s">
        <v>284</v>
      </c>
      <c r="D45" s="65" t="s">
        <v>335</v>
      </c>
      <c r="E45" s="65" t="s">
        <v>286</v>
      </c>
      <c r="F45" s="65" t="s">
        <v>281</v>
      </c>
      <c r="H45" s="65"/>
      <c r="I45" s="65" t="s">
        <v>339</v>
      </c>
      <c r="J45" s="65" t="s">
        <v>284</v>
      </c>
      <c r="K45" s="65" t="s">
        <v>285</v>
      </c>
      <c r="L45" s="65" t="s">
        <v>286</v>
      </c>
      <c r="M45" s="65" t="s">
        <v>337</v>
      </c>
      <c r="O45" s="65"/>
      <c r="P45" s="65" t="s">
        <v>339</v>
      </c>
      <c r="Q45" s="65" t="s">
        <v>284</v>
      </c>
      <c r="R45" s="65" t="s">
        <v>335</v>
      </c>
      <c r="S45" s="65" t="s">
        <v>340</v>
      </c>
      <c r="T45" s="65" t="s">
        <v>281</v>
      </c>
      <c r="V45" s="65"/>
      <c r="W45" s="65" t="s">
        <v>283</v>
      </c>
      <c r="X45" s="65" t="s">
        <v>284</v>
      </c>
      <c r="Y45" s="65" t="s">
        <v>285</v>
      </c>
      <c r="Z45" s="65" t="s">
        <v>286</v>
      </c>
      <c r="AA45" s="65" t="s">
        <v>281</v>
      </c>
      <c r="AC45" s="65"/>
      <c r="AD45" s="65" t="s">
        <v>339</v>
      </c>
      <c r="AE45" s="65" t="s">
        <v>284</v>
      </c>
      <c r="AF45" s="65" t="s">
        <v>285</v>
      </c>
      <c r="AG45" s="65" t="s">
        <v>286</v>
      </c>
      <c r="AH45" s="65" t="s">
        <v>337</v>
      </c>
      <c r="AJ45" s="65"/>
      <c r="AK45" s="65" t="s">
        <v>339</v>
      </c>
      <c r="AL45" s="65" t="s">
        <v>284</v>
      </c>
      <c r="AM45" s="65" t="s">
        <v>335</v>
      </c>
      <c r="AN45" s="65" t="s">
        <v>286</v>
      </c>
      <c r="AO45" s="65" t="s">
        <v>337</v>
      </c>
      <c r="AQ45" s="65"/>
      <c r="AR45" s="65" t="s">
        <v>283</v>
      </c>
      <c r="AS45" s="65" t="s">
        <v>336</v>
      </c>
      <c r="AT45" s="65" t="s">
        <v>335</v>
      </c>
      <c r="AU45" s="65" t="s">
        <v>286</v>
      </c>
      <c r="AV45" s="65" t="s">
        <v>281</v>
      </c>
      <c r="AX45" s="65"/>
      <c r="AY45" s="65" t="s">
        <v>283</v>
      </c>
      <c r="AZ45" s="65" t="s">
        <v>336</v>
      </c>
      <c r="BA45" s="65" t="s">
        <v>285</v>
      </c>
      <c r="BB45" s="65" t="s">
        <v>286</v>
      </c>
      <c r="BC45" s="65" t="s">
        <v>281</v>
      </c>
      <c r="BE45" s="65"/>
      <c r="BF45" s="65" t="s">
        <v>339</v>
      </c>
      <c r="BG45" s="65" t="s">
        <v>284</v>
      </c>
      <c r="BH45" s="65" t="s">
        <v>285</v>
      </c>
      <c r="BI45" s="65" t="s">
        <v>286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12.000169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8.4944699999999997</v>
      </c>
      <c r="O46" s="65" t="s">
        <v>317</v>
      </c>
      <c r="P46" s="65">
        <v>600</v>
      </c>
      <c r="Q46" s="65">
        <v>800</v>
      </c>
      <c r="R46" s="65">
        <v>0</v>
      </c>
      <c r="S46" s="65">
        <v>10000</v>
      </c>
      <c r="T46" s="65">
        <v>413.92135999999999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1.3265157E-2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2.4088519000000002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98.925094999999999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57.658417</v>
      </c>
      <c r="AX46" s="65" t="s">
        <v>318</v>
      </c>
      <c r="AY46" s="65"/>
      <c r="AZ46" s="65"/>
      <c r="BA46" s="65"/>
      <c r="BB46" s="65"/>
      <c r="BC46" s="65"/>
      <c r="BE46" s="65" t="s">
        <v>319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6" sqref="I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344</v>
      </c>
      <c r="B2" s="61" t="s">
        <v>345</v>
      </c>
      <c r="C2" s="61" t="s">
        <v>320</v>
      </c>
      <c r="D2" s="61">
        <v>57</v>
      </c>
      <c r="E2" s="61">
        <v>1322.3901000000001</v>
      </c>
      <c r="F2" s="61">
        <v>212.07082</v>
      </c>
      <c r="G2" s="61">
        <v>30.854628000000002</v>
      </c>
      <c r="H2" s="61">
        <v>20.101735999999999</v>
      </c>
      <c r="I2" s="61">
        <v>10.752890000000001</v>
      </c>
      <c r="J2" s="61">
        <v>47.695957</v>
      </c>
      <c r="K2" s="61">
        <v>31.4206</v>
      </c>
      <c r="L2" s="61">
        <v>16.275355999999999</v>
      </c>
      <c r="M2" s="61">
        <v>22.655363000000001</v>
      </c>
      <c r="N2" s="61">
        <v>1.9909338999999999</v>
      </c>
      <c r="O2" s="61">
        <v>13.130345</v>
      </c>
      <c r="P2" s="61">
        <v>631.55083999999999</v>
      </c>
      <c r="Q2" s="61">
        <v>20.701329999999999</v>
      </c>
      <c r="R2" s="61">
        <v>393.30273</v>
      </c>
      <c r="S2" s="61">
        <v>46.916893000000002</v>
      </c>
      <c r="T2" s="61">
        <v>4156.63</v>
      </c>
      <c r="U2" s="61">
        <v>1.6108844</v>
      </c>
      <c r="V2" s="61">
        <v>15.931939</v>
      </c>
      <c r="W2" s="61">
        <v>163.38809000000001</v>
      </c>
      <c r="X2" s="61">
        <v>80.823869999999999</v>
      </c>
      <c r="Y2" s="61">
        <v>1.3333657000000001</v>
      </c>
      <c r="Z2" s="61">
        <v>1.0080393999999999</v>
      </c>
      <c r="AA2" s="61">
        <v>10.331932999999999</v>
      </c>
      <c r="AB2" s="61">
        <v>1.1151093000000001</v>
      </c>
      <c r="AC2" s="61">
        <v>440.19457999999997</v>
      </c>
      <c r="AD2" s="61">
        <v>7.4469934000000002</v>
      </c>
      <c r="AE2" s="61">
        <v>1.4720211999999999</v>
      </c>
      <c r="AF2" s="61">
        <v>1.2170753000000001</v>
      </c>
      <c r="AG2" s="61">
        <v>336.49290000000002</v>
      </c>
      <c r="AH2" s="61">
        <v>235.88701</v>
      </c>
      <c r="AI2" s="61">
        <v>100.60588</v>
      </c>
      <c r="AJ2" s="61">
        <v>826.57934999999998</v>
      </c>
      <c r="AK2" s="61">
        <v>4851.0474000000004</v>
      </c>
      <c r="AL2" s="61">
        <v>79.515680000000003</v>
      </c>
      <c r="AM2" s="61">
        <v>2154.4978000000001</v>
      </c>
      <c r="AN2" s="61">
        <v>59.724224</v>
      </c>
      <c r="AO2" s="61">
        <v>12.000169</v>
      </c>
      <c r="AP2" s="61">
        <v>9.5903539999999996</v>
      </c>
      <c r="AQ2" s="61">
        <v>2.4098147999999999</v>
      </c>
      <c r="AR2" s="61">
        <v>8.4944699999999997</v>
      </c>
      <c r="AS2" s="61">
        <v>413.92135999999999</v>
      </c>
      <c r="AT2" s="61">
        <v>1.3265157E-2</v>
      </c>
      <c r="AU2" s="61">
        <v>2.4088519000000002</v>
      </c>
      <c r="AV2" s="61">
        <v>98.925094999999999</v>
      </c>
      <c r="AW2" s="61">
        <v>57.658417</v>
      </c>
      <c r="AX2" s="61">
        <v>2.6103392E-2</v>
      </c>
      <c r="AY2" s="61">
        <v>0.76137920000000003</v>
      </c>
      <c r="AZ2" s="61">
        <v>188.34379999999999</v>
      </c>
      <c r="BA2" s="61">
        <v>36.836930000000002</v>
      </c>
      <c r="BB2" s="61">
        <v>8.6703200000000002</v>
      </c>
      <c r="BC2" s="61">
        <v>9.5998579999999993</v>
      </c>
      <c r="BD2" s="61">
        <v>18.559553000000001</v>
      </c>
      <c r="BE2" s="61">
        <v>1.7544023</v>
      </c>
      <c r="BF2" s="61">
        <v>11.140668</v>
      </c>
      <c r="BG2" s="61">
        <v>4.5795576000000001E-4</v>
      </c>
      <c r="BH2" s="61">
        <v>4.8022760000000003E-3</v>
      </c>
      <c r="BI2" s="61">
        <v>3.9460010000000002E-3</v>
      </c>
      <c r="BJ2" s="61">
        <v>4.8234418000000001E-2</v>
      </c>
      <c r="BK2" s="61">
        <v>3.5227366999999997E-5</v>
      </c>
      <c r="BL2" s="61">
        <v>0.29212144000000001</v>
      </c>
      <c r="BM2" s="61">
        <v>3.3802175999999999</v>
      </c>
      <c r="BN2" s="61">
        <v>1.1052403</v>
      </c>
      <c r="BO2" s="61">
        <v>56.908977999999998</v>
      </c>
      <c r="BP2" s="61">
        <v>10.414745</v>
      </c>
      <c r="BQ2" s="61">
        <v>18.913924999999999</v>
      </c>
      <c r="BR2" s="61">
        <v>67.28689</v>
      </c>
      <c r="BS2" s="61">
        <v>25.254234</v>
      </c>
      <c r="BT2" s="61">
        <v>14.903017999999999</v>
      </c>
      <c r="BU2" s="61">
        <v>1.8136084E-2</v>
      </c>
      <c r="BV2" s="61">
        <v>1.02469325E-2</v>
      </c>
      <c r="BW2" s="61">
        <v>0.93489659999999997</v>
      </c>
      <c r="BX2" s="61">
        <v>1.0417672</v>
      </c>
      <c r="BY2" s="61">
        <v>6.314293E-2</v>
      </c>
      <c r="BZ2" s="61">
        <v>7.7156146000000004E-4</v>
      </c>
      <c r="CA2" s="61">
        <v>0.64959383000000004</v>
      </c>
      <c r="CB2" s="61">
        <v>4.1822980000000001E-3</v>
      </c>
      <c r="CC2" s="61">
        <v>3.7703168000000002E-2</v>
      </c>
      <c r="CD2" s="61">
        <v>0.56324892999999998</v>
      </c>
      <c r="CE2" s="61">
        <v>9.7996879999999995E-2</v>
      </c>
      <c r="CF2" s="61">
        <v>0.12872623999999999</v>
      </c>
      <c r="CG2" s="61">
        <v>2.4750000000000001E-7</v>
      </c>
      <c r="CH2" s="61">
        <v>1.2873387999999999E-2</v>
      </c>
      <c r="CI2" s="61">
        <v>3.1853805E-3</v>
      </c>
      <c r="CJ2" s="61">
        <v>1.3252143999999999</v>
      </c>
      <c r="CK2" s="61">
        <v>2.6144150000000001E-2</v>
      </c>
      <c r="CL2" s="61">
        <v>0.40419549999999999</v>
      </c>
      <c r="CM2" s="61">
        <v>3.1092038</v>
      </c>
      <c r="CN2" s="61">
        <v>2436.5210000000002</v>
      </c>
      <c r="CO2" s="61">
        <v>4315.0316999999995</v>
      </c>
      <c r="CP2" s="61">
        <v>2842.1372000000001</v>
      </c>
      <c r="CQ2" s="61">
        <v>742.23839999999996</v>
      </c>
      <c r="CR2" s="61">
        <v>471.7346</v>
      </c>
      <c r="CS2" s="61">
        <v>303.73248000000001</v>
      </c>
      <c r="CT2" s="61">
        <v>2583.7314000000001</v>
      </c>
      <c r="CU2" s="61">
        <v>1629.0909999999999</v>
      </c>
      <c r="CV2" s="61">
        <v>967.60900000000004</v>
      </c>
      <c r="CW2" s="61">
        <v>1901.1204</v>
      </c>
      <c r="CX2" s="61">
        <v>569.15814</v>
      </c>
      <c r="CY2" s="61">
        <v>2809.5439999999999</v>
      </c>
      <c r="CZ2" s="61">
        <v>1453.5078000000001</v>
      </c>
      <c r="DA2" s="61">
        <v>4319.7782999999999</v>
      </c>
      <c r="DB2" s="61">
        <v>3467.3018000000002</v>
      </c>
      <c r="DC2" s="61">
        <v>6858.8905999999997</v>
      </c>
      <c r="DD2" s="61">
        <v>10145.528</v>
      </c>
      <c r="DE2" s="61">
        <v>2169.5785999999998</v>
      </c>
      <c r="DF2" s="61">
        <v>3751.0972000000002</v>
      </c>
      <c r="DG2" s="61">
        <v>2506.6840000000002</v>
      </c>
      <c r="DH2" s="61">
        <v>42.573925000000003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36.836930000000002</v>
      </c>
      <c r="B6">
        <f>BB2</f>
        <v>8.6703200000000002</v>
      </c>
      <c r="C6">
        <f>BC2</f>
        <v>9.5998579999999993</v>
      </c>
      <c r="D6">
        <f>BD2</f>
        <v>18.559553000000001</v>
      </c>
    </row>
    <row r="7" spans="1:113" x14ac:dyDescent="0.3">
      <c r="B7">
        <f>ROUND(B6/MAX($B$6,$C$6,$D$6),1)</f>
        <v>0.5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23807</v>
      </c>
      <c r="C2" s="56">
        <f ca="1">YEAR(TODAY())-YEAR(B2)+IF(TODAY()&gt;=DATE(YEAR(TODAY()),MONTH(B2),DAY(B2)),0,-1)</f>
        <v>57</v>
      </c>
      <c r="E2" s="52">
        <v>165.1</v>
      </c>
      <c r="F2" s="53" t="s">
        <v>275</v>
      </c>
      <c r="G2" s="52">
        <v>69</v>
      </c>
      <c r="H2" s="51" t="s">
        <v>40</v>
      </c>
      <c r="I2" s="72">
        <f>ROUND(G3/E3^2,1)</f>
        <v>25.3</v>
      </c>
    </row>
    <row r="3" spans="1:9" x14ac:dyDescent="0.3">
      <c r="E3" s="51">
        <f>E2/100</f>
        <v>1.651</v>
      </c>
      <c r="F3" s="51" t="s">
        <v>39</v>
      </c>
      <c r="G3" s="51">
        <f>G2</f>
        <v>69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조연옥, ID : H2500053)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22일 17:15:07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18" sqref="X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44642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165.1</v>
      </c>
      <c r="L12" s="124"/>
      <c r="M12" s="117">
        <f>'개인정보 및 신체계측 입력'!G2</f>
        <v>69</v>
      </c>
      <c r="N12" s="118"/>
      <c r="O12" s="113" t="s">
        <v>270</v>
      </c>
      <c r="P12" s="107"/>
      <c r="Q12" s="90">
        <f>'개인정보 및 신체계측 입력'!I2</f>
        <v>25.3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조연옥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72.971999999999994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10.617000000000001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16.411999999999999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17.7</v>
      </c>
      <c r="L72" s="36" t="s">
        <v>52</v>
      </c>
      <c r="M72" s="36">
        <f>ROUND('DRIs DATA'!K8,1)</f>
        <v>11.1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52.44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132.77000000000001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80.819999999999993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74.34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42.06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323.39999999999998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120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2022-03-22T23:25:47Z</dcterms:modified>
</cp:coreProperties>
</file>