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2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<sst xmlns="http://schemas.openxmlformats.org/spreadsheetml/2006/main" count="692" uniqueCount="338">
  <si>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</si>
  <si>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</si>
  <si>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</si>
  <si>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</si>
  <si>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</si>
  <si>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</si>
  <si>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</si>
  <si>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</si>
  <si>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</si>
  <si>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</si>
  <si>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</si>
  <si>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</si>
  <si>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</si>
  <si>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</si>
  <si>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</si>
  <si>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</si>
  <si>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</si>
  <si>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</si>
  <si>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</si>
  <si>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</si>
  <si>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</si>
  <si>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</si>
  <si>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</si>
  <si>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</si>
  <si>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</si>
  <si>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</si>
  <si>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</si>
  <si>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</si>
  <si>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</si>
  <si>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</si>
  <si>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</si>
  <si>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</si>
  <si>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</si>
  <si>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</si>
  <si>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</si>
  <si>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</si>
  <si>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</si>
  <si>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</si>
  <si>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</si>
  <si>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</si>
  <si>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</si>
  <si>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</si>
  <si>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</si>
  <si>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</si>
  <si>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</si>
  <si>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</si>
  <si>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</si>
  <si>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</si>
  <si>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</si>
  <si>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</si>
  <si>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</si>
  <si>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</si>
  <si>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</si>
  <si>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</si>
  <si>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</si>
  <si>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</si>
  <si>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</si>
  <si>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</si>
  <si>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</si>
  <si>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</si>
  <si>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</si>
  <si>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</si>
  <si>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</si>
  <si>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</si>
  <si>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</si>
  <si>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</si>
  <si>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</si>
  <si>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</si>
  <si>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</si>
  <si>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</si>
  <si>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</si>
  <si>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</si>
  <si>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</si>
  <si>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</si>
  <si>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</si>
  <si>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</si>
  <si>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</si>
  <si>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</si>
  <si>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</si>
  <si>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</si>
  <si>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</si>
  <si>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</si>
  <si>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</si>
  <si>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</si>
  <si>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</si>
  <si>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</si>
  <si>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</si>
  <si>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</si>
  <si>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</si>
  <si>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</si>
  <si>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</si>
  <si>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</si>
  <si>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</si>
  <si>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</si>
  <si>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</si>
  <si>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</si>
  <si>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</si>
  <si>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</si>
  <si>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</si>
  <si>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</si>
  <si>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</si>
  <si>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</si>
  <si>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</si>
  <si>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</si>
  <si>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</si>
  <si>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</si>
  <si>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</si>
  <si>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</si>
  <si>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</si>
  <si>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</si>
  <si>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</si>
  <si>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</si>
  <si>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</si>
  <si>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</si>
  <si>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</si>
  <si>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</si>
  <si>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</si>
  <si>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</si>
  <si>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</si>
  <si>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</si>
  <si>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</si>
  <si>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</si>
  <si>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</si>
  <si>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</si>
  <si>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</si>
  <si>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</si>
  <si>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</si>
  <si>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</si>
  <si>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</si>
  <si>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</si>
  <si>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</si>
  <si>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</si>
  <si>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</si>
  <si>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</si>
  <si>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</si>
  <si>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</si>
  <si>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</si>
  <si>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</si>
  <si>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</si>
  <si>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</si>
  <si>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</si>
  <si>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</si>
  <si>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</si>
  <si>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</si>
  <si>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</si>
  <si>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</si>
  <si>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</si>
  <si>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</si>
  <si>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</si>
  <si>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</si>
  <si>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</si>
  <si>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</si>
  <si>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</si>
  <si>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</si>
  <si>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</si>
  <si>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</si>
  <si>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</si>
  <si>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</si>
  <si>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</si>
  <si>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</si>
  <si>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</si>
  <si>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</si>
  <si>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</si>
  <si>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</si>
  <si>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</si>
  <si>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</si>
  <si>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</si>
  <si>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</si>
  <si>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</si>
  <si>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</si>
  <si>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</si>
  <si>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</si>
  <si>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</si>
  <si>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</si>
  <si>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</si>
  <si>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</si>
  <si>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</si>
  <si>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</si>
  <si>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</si>
  <si>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</si>
  <si>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</si>
  <si>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</si>
  <si>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</si>
  <si>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</si>
  <si>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</si>
  <si>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</si>
  <si>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</si>
  <si>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</si>
  <si>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</si>
  <si>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</si>
  <si>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</si>
  <si>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</si>
  <si>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</si>
  <si>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</si>
  <si>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</si>
  <si>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</si>
  <si>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</si>
  <si>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</si>
  <si>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</si>
  <si>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</si>
  <si>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</si>
  <si>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</si>
  <si>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</si>
  <si>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</si>
  <si>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</si>
  <si>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</si>
  <si>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</si>
  <si>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</si>
  <si>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</si>
  <si>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</si>
  <si>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</si>
  <si>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</si>
  <si>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</si>
  <si>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</si>
  <si>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</si>
  <si>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</si>
  <si>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</si>
  <si>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</si>
  <si>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</si>
  <si>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</si>
  <si>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</si>
  <si>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</si>
  <si>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</si>
  <si>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</si>
  <si>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</si>
  <si>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</si>
  <si>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</si>
  <si>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</si>
  <si>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</si>
  <si>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</si>
  <si>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</si>
  <si>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</si>
  <si>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</si>
  <si>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</si>
  <si>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</si>
  <si>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</si>
  <si>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</si>
  <si>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</si>
  <si>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</si>
  <si>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</si>
  <si>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</si>
  <si>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</si>
  <si>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</si>
  <si>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</si>
  <si>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</si>
  <si>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</si>
  <si>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</si>
  <si>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</si>
  <si>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</si>
  <si>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</si>
  <si>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</si>
  <si>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</si>
  <si>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</si>
  <si>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</si>
  <si>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</si>
  <si>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</si>
  <si>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</si>
  <si>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</si>
  <si>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</si>
  <si>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</si>
  <si>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</si>
  <si>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</si>
  <si>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</si>
  <si>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</si>
  <si>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</si>
  <si>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</si>
  <si>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</si>
  <si>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</si>
  <si>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</si>
  <si>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</si>
  <si>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</si>
  <si>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</si>
  <si>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</si>
  <si>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</si>
  <si>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</si>
  <si>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</si>
  <si>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</si>
  <si>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</si>
  <si>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</si>
  <si>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</si>
  <si>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</si>
  <si>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</si>
  <si>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</si>
  <si>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</si>
  <si>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</si>
  <si>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</si>
  <si>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</si>
  <si>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</si>
  <si>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</si>
  <si>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</si>
  <si>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</si>
  <si>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</si>
  <si>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</si>
  <si>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</si>
  <si>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</si>
  <si>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</si>
  <si>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</si>
  <si>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</si>
  <si>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</si>
  <si>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</si>
  <si>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</si>
  <si>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</si>
  <si>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크롬(ug/일)</t>
    <phoneticPr fontId="1" type="noConversion"/>
  </si>
  <si>
    <t>다량영양소</t>
    <phoneticPr fontId="1" type="noConversion"/>
  </si>
  <si>
    <t>n-3불포화</t>
    <phoneticPr fontId="1" type="noConversion"/>
  </si>
  <si>
    <t>비타민A</t>
    <phoneticPr fontId="1" type="noConversion"/>
  </si>
  <si>
    <t>비타민D</t>
    <phoneticPr fontId="1" type="noConversion"/>
  </si>
  <si>
    <t>충분섭취량</t>
    <phoneticPr fontId="1" type="noConversion"/>
  </si>
  <si>
    <t>섭취량</t>
    <phoneticPr fontId="1" type="noConversion"/>
  </si>
  <si>
    <t>비타민C</t>
    <phoneticPr fontId="1" type="noConversion"/>
  </si>
  <si>
    <t>아연</t>
    <phoneticPr fontId="1" type="noConversion"/>
  </si>
  <si>
    <t>셀레늄</t>
    <phoneticPr fontId="1" type="noConversion"/>
  </si>
  <si>
    <t>M</t>
  </si>
  <si>
    <t>식이섬유</t>
    <phoneticPr fontId="1" type="noConversion"/>
  </si>
  <si>
    <t>n-6불포화</t>
    <phoneticPr fontId="1" type="noConversion"/>
  </si>
  <si>
    <t>단백질(g/일)</t>
    <phoneticPr fontId="1" type="noConversion"/>
  </si>
  <si>
    <t>지용성 비타민</t>
    <phoneticPr fontId="1" type="noConversion"/>
  </si>
  <si>
    <t>티아민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</si>
  <si>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</si>
  <si>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</si>
  <si>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</si>
  <si>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H2500055</t>
  </si>
  <si>
    <t>이경언</t>
  </si>
  <si>
    <t>(설문지 : FFQ 95문항 설문지, 사용자 : 이경언, ID : H2500055)</t>
  </si>
  <si>
    <t>출력시각</t>
    <phoneticPr fontId="1" type="noConversion"/>
  </si>
  <si>
    <t>2022년 03월 30일 16:26:42</t>
  </si>
  <si>
    <t>열량영양소</t>
    <phoneticPr fontId="1" type="noConversion"/>
  </si>
  <si>
    <t>지방</t>
    <phoneticPr fontId="1" type="noConversion"/>
  </si>
  <si>
    <t>권장섭취량</t>
    <phoneticPr fontId="1" type="noConversion"/>
  </si>
  <si>
    <t>비타민K</t>
    <phoneticPr fontId="1" type="noConversion"/>
  </si>
  <si>
    <t>니아신</t>
    <phoneticPr fontId="1" type="noConversion"/>
  </si>
  <si>
    <t>엽산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</si>
  <si>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</si>
  <si>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</si>
  <si>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</si>
  <si>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염소</t>
    <phoneticPr fontId="1" type="noConversion"/>
  </si>
  <si>
    <t>구리</t>
    <phoneticPr fontId="1" type="noConversion"/>
  </si>
  <si>
    <t>몰리브덴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</si>
</sst>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173.58413999999999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98520"/>
        <c:axId val="518202832"/>
      </c:barChart>
      <c:catAx>
        <c:axId val="51819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02832"/>
        <c:crosses val="autoZero"/>
        <c:auto val="1"/>
        <c:lblAlgn val="ctr"/>
        <c:lblOffset val="100"/>
        <c:noMultiLvlLbl val="0"/>
      </c:catAx>
      <c:valAx>
        <c:axId val="51820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9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4.8822722000000001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75272"/>
        <c:axId val="562276840"/>
      </c:barChart>
      <c:catAx>
        <c:axId val="56227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76840"/>
        <c:crosses val="autoZero"/>
        <c:auto val="1"/>
        <c:lblAlgn val="ctr"/>
        <c:lblOffset val="100"/>
        <c:noMultiLvlLbl val="0"/>
      </c:catAx>
      <c:valAx>
        <c:axId val="56227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7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1.2940282000000001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84976"/>
        <c:axId val="425788504"/>
      </c:barChart>
      <c:catAx>
        <c:axId val="42578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88504"/>
        <c:crosses val="autoZero"/>
        <c:auto val="1"/>
        <c:lblAlgn val="ctr"/>
        <c:lblOffset val="100"/>
        <c:noMultiLvlLbl val="0"/>
      </c:catAx>
      <c:valAx>
        <c:axId val="42578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8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2466.7777999999998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432000"/>
        <c:axId val="575431216"/>
      </c:barChart>
      <c:catAx>
        <c:axId val="57543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431216"/>
        <c:crosses val="autoZero"/>
        <c:auto val="1"/>
        <c:lblAlgn val="ctr"/>
        <c:lblOffset val="100"/>
        <c:noMultiLvlLbl val="0"/>
      </c:catAx>
      <c:valAx>
        <c:axId val="57543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43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6252.3490000000002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436704"/>
        <c:axId val="575432784"/>
      </c:barChart>
      <c:catAx>
        <c:axId val="57543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432784"/>
        <c:crosses val="autoZero"/>
        <c:auto val="1"/>
        <c:lblAlgn val="ctr"/>
        <c:lblOffset val="100"/>
        <c:noMultiLvlLbl val="0"/>
      </c:catAx>
      <c:valAx>
        <c:axId val="575432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4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224.40880000000001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435920"/>
        <c:axId val="575433176"/>
      </c:barChart>
      <c:catAx>
        <c:axId val="57543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433176"/>
        <c:crosses val="autoZero"/>
        <c:auto val="1"/>
        <c:lblAlgn val="ctr"/>
        <c:lblOffset val="100"/>
        <c:noMultiLvlLbl val="0"/>
      </c:catAx>
      <c:valAx>
        <c:axId val="57543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43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208.43616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438272"/>
        <c:axId val="575436312"/>
      </c:barChart>
      <c:catAx>
        <c:axId val="5754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436312"/>
        <c:crosses val="autoZero"/>
        <c:auto val="1"/>
        <c:lblAlgn val="ctr"/>
        <c:lblOffset val="100"/>
        <c:noMultiLvlLbl val="0"/>
      </c:catAx>
      <c:valAx>
        <c:axId val="57543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4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26.446598000000002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437488"/>
        <c:axId val="575437880"/>
      </c:barChart>
      <c:catAx>
        <c:axId val="57543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437880"/>
        <c:crosses val="autoZero"/>
        <c:auto val="1"/>
        <c:lblAlgn val="ctr"/>
        <c:lblOffset val="100"/>
        <c:noMultiLvlLbl val="0"/>
      </c:catAx>
      <c:valAx>
        <c:axId val="575437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43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1221.1711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430824"/>
        <c:axId val="575434352"/>
      </c:barChart>
      <c:catAx>
        <c:axId val="57543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434352"/>
        <c:crosses val="autoZero"/>
        <c:auto val="1"/>
        <c:lblAlgn val="ctr"/>
        <c:lblOffset val="100"/>
        <c:noMultiLvlLbl val="0"/>
      </c:catAx>
      <c:valAx>
        <c:axId val="5754343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43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4.944465E-2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435136"/>
        <c:axId val="579812688"/>
      </c:barChart>
      <c:catAx>
        <c:axId val="57543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12688"/>
        <c:crosses val="autoZero"/>
        <c:auto val="1"/>
        <c:lblAlgn val="ctr"/>
        <c:lblOffset val="100"/>
        <c:noMultiLvlLbl val="0"/>
      </c:catAx>
      <c:valAx>
        <c:axId val="57981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4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4.9317764999999998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8768"/>
        <c:axId val="579805240"/>
      </c:barChart>
      <c:catAx>
        <c:axId val="5798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5240"/>
        <c:crosses val="autoZero"/>
        <c:auto val="1"/>
        <c:lblAlgn val="ctr"/>
        <c:lblOffset val="100"/>
        <c:noMultiLvlLbl val="0"/>
      </c:catAx>
      <c:valAx>
        <c:axId val="579805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45.968110000000003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97736"/>
        <c:axId val="518203224"/>
      </c:barChart>
      <c:catAx>
        <c:axId val="51819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03224"/>
        <c:crosses val="autoZero"/>
        <c:auto val="1"/>
        <c:lblAlgn val="ctr"/>
        <c:lblOffset val="100"/>
        <c:noMultiLvlLbl val="0"/>
      </c:catAx>
      <c:valAx>
        <c:axId val="518203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9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103.97254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10728"/>
        <c:axId val="579806416"/>
      </c:barChart>
      <c:catAx>
        <c:axId val="57981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6416"/>
        <c:crosses val="autoZero"/>
        <c:auto val="1"/>
        <c:lblAlgn val="ctr"/>
        <c:lblOffset val="100"/>
        <c:noMultiLvlLbl val="0"/>
      </c:catAx>
      <c:valAx>
        <c:axId val="579806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1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206.42341999999999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7200"/>
        <c:axId val="579809160"/>
      </c:barChart>
      <c:catAx>
        <c:axId val="57980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9160"/>
        <c:crosses val="autoZero"/>
        <c:auto val="1"/>
        <c:lblAlgn val="ctr"/>
        <c:lblOffset val="100"/>
        <c:noMultiLvlLbl val="0"/>
      </c:catAx>
      <c:valAx>
        <c:axId val="57980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10.355</c:v>
                </c:pt>
                <c:pt idx="1">
                  <c:v>17.135000000000002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9807984"/>
        <c:axId val="579811904"/>
      </c:barChart>
      <c:catAx>
        <c:axId val="57980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11904"/>
        <c:crosses val="autoZero"/>
        <c:auto val="1"/>
        <c:lblAlgn val="ctr"/>
        <c:lblOffset val="100"/>
        <c:noMultiLvlLbl val="0"/>
      </c:catAx>
      <c:valAx>
        <c:axId val="57981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35.442799999999998</c:v>
                </c:pt>
                <c:pt idx="1">
                  <c:v>45.197310000000002</c:v>
                </c:pt>
                <c:pt idx="2">
                  <c:v>36.046084999999998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1146.0544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6024"/>
        <c:axId val="579812296"/>
      </c:barChart>
      <c:catAx>
        <c:axId val="5798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12296"/>
        <c:crosses val="autoZero"/>
        <c:auto val="1"/>
        <c:lblAlgn val="ctr"/>
        <c:lblOffset val="100"/>
        <c:noMultiLvlLbl val="0"/>
      </c:catAx>
      <c:valAx>
        <c:axId val="57981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51.265841999999999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9944"/>
        <c:axId val="579811512"/>
      </c:barChart>
      <c:catAx>
        <c:axId val="5798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11512"/>
        <c:crosses val="autoZero"/>
        <c:auto val="1"/>
        <c:lblAlgn val="ctr"/>
        <c:lblOffset val="100"/>
        <c:noMultiLvlLbl val="0"/>
      </c:catAx>
      <c:valAx>
        <c:axId val="57981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58.173999999999999</c:v>
                </c:pt>
                <c:pt idx="1">
                  <c:v>17.137</c:v>
                </c:pt>
                <c:pt idx="2">
                  <c:v>24.689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467312"/>
        <c:axId val="560468880"/>
      </c:barChart>
      <c:catAx>
        <c:axId val="56046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68880"/>
        <c:crosses val="autoZero"/>
        <c:auto val="1"/>
        <c:lblAlgn val="ctr"/>
        <c:lblOffset val="100"/>
        <c:noMultiLvlLbl val="0"/>
      </c:catAx>
      <c:valAx>
        <c:axId val="56046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6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3513.0720000000001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68488"/>
        <c:axId val="560464568"/>
      </c:barChart>
      <c:catAx>
        <c:axId val="56046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64568"/>
        <c:crosses val="autoZero"/>
        <c:auto val="1"/>
        <c:lblAlgn val="ctr"/>
        <c:lblOffset val="100"/>
        <c:noMultiLvlLbl val="0"/>
      </c:catAx>
      <c:valAx>
        <c:axId val="560464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6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168.76534000000001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71232"/>
        <c:axId val="560467704"/>
      </c:barChart>
      <c:catAx>
        <c:axId val="5604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67704"/>
        <c:crosses val="autoZero"/>
        <c:auto val="1"/>
        <c:lblAlgn val="ctr"/>
        <c:lblOffset val="100"/>
        <c:noMultiLvlLbl val="0"/>
      </c:catAx>
      <c:valAx>
        <c:axId val="56046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923.37649999999996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70448"/>
        <c:axId val="560469272"/>
      </c:barChart>
      <c:catAx>
        <c:axId val="56047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69272"/>
        <c:crosses val="autoZero"/>
        <c:auto val="1"/>
        <c:lblAlgn val="ctr"/>
        <c:lblOffset val="100"/>
        <c:noMultiLvlLbl val="0"/>
      </c:catAx>
      <c:valAx>
        <c:axId val="56046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7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10.220651999999999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00088"/>
        <c:axId val="518200480"/>
      </c:barChart>
      <c:catAx>
        <c:axId val="51820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00480"/>
        <c:crosses val="autoZero"/>
        <c:auto val="1"/>
        <c:lblAlgn val="ctr"/>
        <c:lblOffset val="100"/>
        <c:noMultiLvlLbl val="0"/>
      </c:catAx>
      <c:valAx>
        <c:axId val="51820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0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13788.861000000001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66920"/>
        <c:axId val="560468096"/>
      </c:barChart>
      <c:catAx>
        <c:axId val="56046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68096"/>
        <c:crosses val="autoZero"/>
        <c:auto val="1"/>
        <c:lblAlgn val="ctr"/>
        <c:lblOffset val="100"/>
        <c:noMultiLvlLbl val="0"/>
      </c:catAx>
      <c:valAx>
        <c:axId val="56046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6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32.709567999999997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70840"/>
        <c:axId val="560469664"/>
      </c:barChart>
      <c:catAx>
        <c:axId val="5604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69664"/>
        <c:crosses val="autoZero"/>
        <c:auto val="1"/>
        <c:lblAlgn val="ctr"/>
        <c:lblOffset val="100"/>
        <c:noMultiLvlLbl val="0"/>
      </c:catAx>
      <c:valAx>
        <c:axId val="5604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5.6241025999999996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66528"/>
        <c:axId val="565254320"/>
      </c:barChart>
      <c:catAx>
        <c:axId val="56046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54320"/>
        <c:crosses val="autoZero"/>
        <c:auto val="1"/>
        <c:lblAlgn val="ctr"/>
        <c:lblOffset val="100"/>
        <c:noMultiLvlLbl val="0"/>
      </c:catAx>
      <c:valAx>
        <c:axId val="56525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386.64337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75664"/>
        <c:axId val="562279976"/>
      </c:barChart>
      <c:catAx>
        <c:axId val="5622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79976"/>
        <c:crosses val="autoZero"/>
        <c:auto val="1"/>
        <c:lblAlgn val="ctr"/>
        <c:lblOffset val="100"/>
        <c:noMultiLvlLbl val="0"/>
      </c:catAx>
      <c:valAx>
        <c:axId val="56227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7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3.3195077999999998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74488"/>
        <c:axId val="562274096"/>
      </c:barChart>
      <c:catAx>
        <c:axId val="56227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74096"/>
        <c:crosses val="autoZero"/>
        <c:auto val="1"/>
        <c:lblAlgn val="ctr"/>
        <c:lblOffset val="100"/>
        <c:noMultiLvlLbl val="0"/>
      </c:catAx>
      <c:valAx>
        <c:axId val="562274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7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38.004550000000002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79192"/>
        <c:axId val="562278016"/>
      </c:barChart>
      <c:catAx>
        <c:axId val="56227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78016"/>
        <c:crosses val="autoZero"/>
        <c:auto val="1"/>
        <c:lblAlgn val="ctr"/>
        <c:lblOffset val="100"/>
        <c:noMultiLvlLbl val="0"/>
      </c:catAx>
      <c:valAx>
        <c:axId val="56227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7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5.6241025999999996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76448"/>
        <c:axId val="562278408"/>
      </c:barChart>
      <c:catAx>
        <c:axId val="5622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78408"/>
        <c:crosses val="autoZero"/>
        <c:auto val="1"/>
        <c:lblAlgn val="ctr"/>
        <c:lblOffset val="100"/>
        <c:noMultiLvlLbl val="0"/>
      </c:catAx>
      <c:valAx>
        <c:axId val="5622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1085.5337999999999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79584"/>
        <c:axId val="562276056"/>
      </c:barChart>
      <c:catAx>
        <c:axId val="56227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76056"/>
        <c:crosses val="autoZero"/>
        <c:auto val="1"/>
        <c:lblAlgn val="ctr"/>
        <c:lblOffset val="100"/>
        <c:noMultiLvlLbl val="0"/>
      </c:catAx>
      <c:valAx>
        <c:axId val="56227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18.154076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77232"/>
        <c:axId val="562281544"/>
      </c:barChart>
      <c:catAx>
        <c:axId val="56227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81544"/>
        <c:crosses val="autoZero"/>
        <c:auto val="1"/>
        <c:lblAlgn val="ctr"/>
        <c:lblOffset val="100"/>
        <c:noMultiLvlLbl val="0"/>
      </c:catAx>
      <c:valAx>
        <c:axId val="56228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7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이경언, ID : H2500055)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30일 16:26:42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3513.0720000000001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173.58413999999999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45.968110000000003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58.173999999999999</v>
      </c>
      <c r="G8" s="59">
        <f>'DRIs DATA 입력'!G8</f>
        <v>17.137</v>
      </c>
      <c r="H8" s="59">
        <f>'DRIs DATA 입력'!H8</f>
        <v>24.689</v>
      </c>
      <c r="I8" s="46"/>
      <c r="J8" s="59" t="s">
        <v>215</v>
      </c>
      <c r="K8" s="59">
        <f>'DRIs DATA 입력'!K8</f>
        <v>10.355</v>
      </c>
      <c r="L8" s="59">
        <f>'DRIs DATA 입력'!L8</f>
        <v>17.135000000000002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1146.0544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51.265841999999999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10.220651999999999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386.64337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168.76534000000001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3.9476971999999999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3.3195077999999998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38.004550000000002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5.6241025999999996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1085.5337999999999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18.154076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4.8822722000000001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1.2940282000000001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923.37649999999996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2466.7777999999998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13788.861000000001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6252.3490000000002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224.40880000000001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208.43616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32.709567999999997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26.446598000000002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1221.1711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4.944465E-2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4.9317764999999998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103.97254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206.42341999999999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5" sqref="N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323</v>
      </c>
      <c r="G1" s="62" t="s">
        <v>324</v>
      </c>
      <c r="H1" s="61" t="s">
        <v>325</v>
      </c>
    </row>
    <row r="3" spans="1:27" x14ac:dyDescent="0.3">
      <c r="A3" s="68" t="s">
        <v>303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326</v>
      </c>
      <c r="F4" s="70"/>
      <c r="G4" s="70"/>
      <c r="H4" s="71"/>
      <c r="J4" s="69" t="s">
        <v>278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313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308</v>
      </c>
      <c r="E5" s="65"/>
      <c r="F5" s="65" t="s">
        <v>49</v>
      </c>
      <c r="G5" s="65" t="s">
        <v>327</v>
      </c>
      <c r="H5" s="65" t="s">
        <v>45</v>
      </c>
      <c r="J5" s="65"/>
      <c r="K5" s="65" t="s">
        <v>304</v>
      </c>
      <c r="L5" s="65" t="s">
        <v>314</v>
      </c>
      <c r="N5" s="65"/>
      <c r="O5" s="65" t="s">
        <v>280</v>
      </c>
      <c r="P5" s="65" t="s">
        <v>328</v>
      </c>
      <c r="Q5" s="65" t="s">
        <v>307</v>
      </c>
      <c r="R5" s="65" t="s">
        <v>281</v>
      </c>
      <c r="S5" s="65" t="s">
        <v>308</v>
      </c>
      <c r="U5" s="65"/>
      <c r="V5" s="65" t="s">
        <v>280</v>
      </c>
      <c r="W5" s="65" t="s">
        <v>328</v>
      </c>
      <c r="X5" s="65" t="s">
        <v>307</v>
      </c>
      <c r="Y5" s="65" t="s">
        <v>281</v>
      </c>
      <c r="Z5" s="65" t="s">
        <v>308</v>
      </c>
    </row>
    <row r="6" spans="1:27" x14ac:dyDescent="0.3">
      <c r="A6" s="65" t="s">
        <v>277</v>
      </c>
      <c r="B6" s="65">
        <v>2200</v>
      </c>
      <c r="C6" s="65">
        <v>3513.0720000000001</v>
      </c>
      <c r="E6" s="65" t="s">
        <v>282</v>
      </c>
      <c r="F6" s="65">
        <v>55</v>
      </c>
      <c r="G6" s="65">
        <v>15</v>
      </c>
      <c r="H6" s="65">
        <v>7</v>
      </c>
      <c r="J6" s="65" t="s">
        <v>282</v>
      </c>
      <c r="K6" s="65">
        <v>0.1</v>
      </c>
      <c r="L6" s="65">
        <v>4</v>
      </c>
      <c r="N6" s="65" t="s">
        <v>315</v>
      </c>
      <c r="O6" s="65">
        <v>50</v>
      </c>
      <c r="P6" s="65">
        <v>60</v>
      </c>
      <c r="Q6" s="65">
        <v>0</v>
      </c>
      <c r="R6" s="65">
        <v>0</v>
      </c>
      <c r="S6" s="65">
        <v>173.58413999999999</v>
      </c>
      <c r="U6" s="65" t="s">
        <v>283</v>
      </c>
      <c r="V6" s="65">
        <v>0</v>
      </c>
      <c r="W6" s="65">
        <v>0</v>
      </c>
      <c r="X6" s="65">
        <v>25</v>
      </c>
      <c r="Y6" s="65">
        <v>0</v>
      </c>
      <c r="Z6" s="65">
        <v>45.968110000000003</v>
      </c>
    </row>
    <row r="7" spans="1:27" x14ac:dyDescent="0.3">
      <c r="E7" s="65" t="s">
        <v>284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3">
      <c r="E8" s="65" t="s">
        <v>285</v>
      </c>
      <c r="F8" s="65">
        <v>58.173999999999999</v>
      </c>
      <c r="G8" s="65">
        <v>17.137</v>
      </c>
      <c r="H8" s="65">
        <v>24.689</v>
      </c>
      <c r="J8" s="65" t="s">
        <v>285</v>
      </c>
      <c r="K8" s="65">
        <v>10.355</v>
      </c>
      <c r="L8" s="65">
        <v>17.135000000000002</v>
      </c>
    </row>
    <row r="13" spans="1:27" x14ac:dyDescent="0.3">
      <c r="A13" s="66" t="s">
        <v>316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305</v>
      </c>
      <c r="B14" s="67"/>
      <c r="C14" s="67"/>
      <c r="D14" s="67"/>
      <c r="E14" s="67"/>
      <c r="F14" s="67"/>
      <c r="H14" s="67" t="s">
        <v>286</v>
      </c>
      <c r="I14" s="67"/>
      <c r="J14" s="67"/>
      <c r="K14" s="67"/>
      <c r="L14" s="67"/>
      <c r="M14" s="67"/>
      <c r="O14" s="67" t="s">
        <v>306</v>
      </c>
      <c r="P14" s="67"/>
      <c r="Q14" s="67"/>
      <c r="R14" s="67"/>
      <c r="S14" s="67"/>
      <c r="T14" s="67"/>
      <c r="V14" s="67" t="s">
        <v>329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280</v>
      </c>
      <c r="C15" s="65" t="s">
        <v>328</v>
      </c>
      <c r="D15" s="65" t="s">
        <v>307</v>
      </c>
      <c r="E15" s="65" t="s">
        <v>281</v>
      </c>
      <c r="F15" s="65" t="s">
        <v>308</v>
      </c>
      <c r="H15" s="65"/>
      <c r="I15" s="65" t="s">
        <v>280</v>
      </c>
      <c r="J15" s="65" t="s">
        <v>328</v>
      </c>
      <c r="K15" s="65" t="s">
        <v>307</v>
      </c>
      <c r="L15" s="65" t="s">
        <v>281</v>
      </c>
      <c r="M15" s="65" t="s">
        <v>308</v>
      </c>
      <c r="O15" s="65"/>
      <c r="P15" s="65" t="s">
        <v>280</v>
      </c>
      <c r="Q15" s="65" t="s">
        <v>328</v>
      </c>
      <c r="R15" s="65" t="s">
        <v>307</v>
      </c>
      <c r="S15" s="65" t="s">
        <v>281</v>
      </c>
      <c r="T15" s="65" t="s">
        <v>308</v>
      </c>
      <c r="V15" s="65"/>
      <c r="W15" s="65" t="s">
        <v>280</v>
      </c>
      <c r="X15" s="65" t="s">
        <v>328</v>
      </c>
      <c r="Y15" s="65" t="s">
        <v>307</v>
      </c>
      <c r="Z15" s="65" t="s">
        <v>281</v>
      </c>
      <c r="AA15" s="65" t="s">
        <v>308</v>
      </c>
    </row>
    <row r="16" spans="1:27" x14ac:dyDescent="0.3">
      <c r="A16" s="65" t="s">
        <v>287</v>
      </c>
      <c r="B16" s="65">
        <v>530</v>
      </c>
      <c r="C16" s="65">
        <v>750</v>
      </c>
      <c r="D16" s="65">
        <v>0</v>
      </c>
      <c r="E16" s="65">
        <v>3000</v>
      </c>
      <c r="F16" s="65">
        <v>1146.0544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51.265841999999999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10.220651999999999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386.64337</v>
      </c>
    </row>
    <row r="23" spans="1:62" x14ac:dyDescent="0.3">
      <c r="A23" s="66" t="s">
        <v>288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317</v>
      </c>
      <c r="I24" s="67"/>
      <c r="J24" s="67"/>
      <c r="K24" s="67"/>
      <c r="L24" s="67"/>
      <c r="M24" s="67"/>
      <c r="O24" s="67" t="s">
        <v>289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290</v>
      </c>
      <c r="AD24" s="67"/>
      <c r="AE24" s="67"/>
      <c r="AF24" s="67"/>
      <c r="AG24" s="67"/>
      <c r="AH24" s="67"/>
      <c r="AJ24" s="67" t="s">
        <v>331</v>
      </c>
      <c r="AK24" s="67"/>
      <c r="AL24" s="67"/>
      <c r="AM24" s="67"/>
      <c r="AN24" s="67"/>
      <c r="AO24" s="67"/>
      <c r="AQ24" s="67" t="s">
        <v>291</v>
      </c>
      <c r="AR24" s="67"/>
      <c r="AS24" s="67"/>
      <c r="AT24" s="67"/>
      <c r="AU24" s="67"/>
      <c r="AV24" s="67"/>
      <c r="AX24" s="67" t="s">
        <v>292</v>
      </c>
      <c r="AY24" s="67"/>
      <c r="AZ24" s="67"/>
      <c r="BA24" s="67"/>
      <c r="BB24" s="67"/>
      <c r="BC24" s="67"/>
      <c r="BE24" s="67" t="s">
        <v>332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280</v>
      </c>
      <c r="C25" s="65" t="s">
        <v>328</v>
      </c>
      <c r="D25" s="65" t="s">
        <v>307</v>
      </c>
      <c r="E25" s="65" t="s">
        <v>281</v>
      </c>
      <c r="F25" s="65" t="s">
        <v>308</v>
      </c>
      <c r="H25" s="65"/>
      <c r="I25" s="65" t="s">
        <v>280</v>
      </c>
      <c r="J25" s="65" t="s">
        <v>328</v>
      </c>
      <c r="K25" s="65" t="s">
        <v>307</v>
      </c>
      <c r="L25" s="65" t="s">
        <v>281</v>
      </c>
      <c r="M25" s="65" t="s">
        <v>308</v>
      </c>
      <c r="O25" s="65"/>
      <c r="P25" s="65" t="s">
        <v>280</v>
      </c>
      <c r="Q25" s="65" t="s">
        <v>328</v>
      </c>
      <c r="R25" s="65" t="s">
        <v>307</v>
      </c>
      <c r="S25" s="65" t="s">
        <v>281</v>
      </c>
      <c r="T25" s="65" t="s">
        <v>308</v>
      </c>
      <c r="V25" s="65"/>
      <c r="W25" s="65" t="s">
        <v>280</v>
      </c>
      <c r="X25" s="65" t="s">
        <v>328</v>
      </c>
      <c r="Y25" s="65" t="s">
        <v>307</v>
      </c>
      <c r="Z25" s="65" t="s">
        <v>281</v>
      </c>
      <c r="AA25" s="65" t="s">
        <v>308</v>
      </c>
      <c r="AC25" s="65"/>
      <c r="AD25" s="65" t="s">
        <v>280</v>
      </c>
      <c r="AE25" s="65" t="s">
        <v>328</v>
      </c>
      <c r="AF25" s="65" t="s">
        <v>307</v>
      </c>
      <c r="AG25" s="65" t="s">
        <v>281</v>
      </c>
      <c r="AH25" s="65" t="s">
        <v>308</v>
      </c>
      <c r="AJ25" s="65"/>
      <c r="AK25" s="65" t="s">
        <v>280</v>
      </c>
      <c r="AL25" s="65" t="s">
        <v>328</v>
      </c>
      <c r="AM25" s="65" t="s">
        <v>307</v>
      </c>
      <c r="AN25" s="65" t="s">
        <v>281</v>
      </c>
      <c r="AO25" s="65" t="s">
        <v>308</v>
      </c>
      <c r="AQ25" s="65"/>
      <c r="AR25" s="65" t="s">
        <v>280</v>
      </c>
      <c r="AS25" s="65" t="s">
        <v>328</v>
      </c>
      <c r="AT25" s="65" t="s">
        <v>307</v>
      </c>
      <c r="AU25" s="65" t="s">
        <v>281</v>
      </c>
      <c r="AV25" s="65" t="s">
        <v>308</v>
      </c>
      <c r="AX25" s="65"/>
      <c r="AY25" s="65" t="s">
        <v>280</v>
      </c>
      <c r="AZ25" s="65" t="s">
        <v>328</v>
      </c>
      <c r="BA25" s="65" t="s">
        <v>307</v>
      </c>
      <c r="BB25" s="65" t="s">
        <v>281</v>
      </c>
      <c r="BC25" s="65" t="s">
        <v>308</v>
      </c>
      <c r="BE25" s="65"/>
      <c r="BF25" s="65" t="s">
        <v>280</v>
      </c>
      <c r="BG25" s="65" t="s">
        <v>328</v>
      </c>
      <c r="BH25" s="65" t="s">
        <v>307</v>
      </c>
      <c r="BI25" s="65" t="s">
        <v>281</v>
      </c>
      <c r="BJ25" s="65" t="s">
        <v>308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168.76534000000001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3.9476971999999999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3.3195077999999998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38.004550000000002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5.6241025999999996</v>
      </c>
      <c r="AJ26" s="65" t="s">
        <v>333</v>
      </c>
      <c r="AK26" s="65">
        <v>320</v>
      </c>
      <c r="AL26" s="65">
        <v>400</v>
      </c>
      <c r="AM26" s="65">
        <v>0</v>
      </c>
      <c r="AN26" s="65">
        <v>1000</v>
      </c>
      <c r="AO26" s="65">
        <v>1085.5337999999999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18.154076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4.8822722000000001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1.2940282000000001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334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335</v>
      </c>
      <c r="AD34" s="67"/>
      <c r="AE34" s="67"/>
      <c r="AF34" s="67"/>
      <c r="AG34" s="67"/>
      <c r="AH34" s="67"/>
      <c r="AJ34" s="67" t="s">
        <v>296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280</v>
      </c>
      <c r="C35" s="65" t="s">
        <v>328</v>
      </c>
      <c r="D35" s="65" t="s">
        <v>307</v>
      </c>
      <c r="E35" s="65" t="s">
        <v>281</v>
      </c>
      <c r="F35" s="65" t="s">
        <v>308</v>
      </c>
      <c r="H35" s="65"/>
      <c r="I35" s="65" t="s">
        <v>280</v>
      </c>
      <c r="J35" s="65" t="s">
        <v>328</v>
      </c>
      <c r="K35" s="65" t="s">
        <v>307</v>
      </c>
      <c r="L35" s="65" t="s">
        <v>281</v>
      </c>
      <c r="M35" s="65" t="s">
        <v>308</v>
      </c>
      <c r="O35" s="65"/>
      <c r="P35" s="65" t="s">
        <v>280</v>
      </c>
      <c r="Q35" s="65" t="s">
        <v>328</v>
      </c>
      <c r="R35" s="65" t="s">
        <v>307</v>
      </c>
      <c r="S35" s="65" t="s">
        <v>281</v>
      </c>
      <c r="T35" s="65" t="s">
        <v>308</v>
      </c>
      <c r="V35" s="65"/>
      <c r="W35" s="65" t="s">
        <v>280</v>
      </c>
      <c r="X35" s="65" t="s">
        <v>328</v>
      </c>
      <c r="Y35" s="65" t="s">
        <v>307</v>
      </c>
      <c r="Z35" s="65" t="s">
        <v>281</v>
      </c>
      <c r="AA35" s="65" t="s">
        <v>308</v>
      </c>
      <c r="AC35" s="65"/>
      <c r="AD35" s="65" t="s">
        <v>280</v>
      </c>
      <c r="AE35" s="65" t="s">
        <v>328</v>
      </c>
      <c r="AF35" s="65" t="s">
        <v>307</v>
      </c>
      <c r="AG35" s="65" t="s">
        <v>281</v>
      </c>
      <c r="AH35" s="65" t="s">
        <v>308</v>
      </c>
      <c r="AJ35" s="65"/>
      <c r="AK35" s="65" t="s">
        <v>280</v>
      </c>
      <c r="AL35" s="65" t="s">
        <v>328</v>
      </c>
      <c r="AM35" s="65" t="s">
        <v>307</v>
      </c>
      <c r="AN35" s="65" t="s">
        <v>281</v>
      </c>
      <c r="AO35" s="65" t="s">
        <v>308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923.37649999999996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2466.7777999999998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13788.861000000001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6252.3490000000002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224.40880000000001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208.43616</v>
      </c>
    </row>
    <row r="43" spans="1:68" x14ac:dyDescent="0.3">
      <c r="A43" s="66" t="s">
        <v>297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298</v>
      </c>
      <c r="B44" s="67"/>
      <c r="C44" s="67"/>
      <c r="D44" s="67"/>
      <c r="E44" s="67"/>
      <c r="F44" s="67"/>
      <c r="H44" s="67" t="s">
        <v>310</v>
      </c>
      <c r="I44" s="67"/>
      <c r="J44" s="67"/>
      <c r="K44" s="67"/>
      <c r="L44" s="67"/>
      <c r="M44" s="67"/>
      <c r="O44" s="67" t="s">
        <v>336</v>
      </c>
      <c r="P44" s="67"/>
      <c r="Q44" s="67"/>
      <c r="R44" s="67"/>
      <c r="S44" s="67"/>
      <c r="T44" s="67"/>
      <c r="V44" s="67" t="s">
        <v>299</v>
      </c>
      <c r="W44" s="67"/>
      <c r="X44" s="67"/>
      <c r="Y44" s="67"/>
      <c r="Z44" s="67"/>
      <c r="AA44" s="67"/>
      <c r="AC44" s="67" t="s">
        <v>300</v>
      </c>
      <c r="AD44" s="67"/>
      <c r="AE44" s="67"/>
      <c r="AF44" s="67"/>
      <c r="AG44" s="67"/>
      <c r="AH44" s="67"/>
      <c r="AJ44" s="67" t="s">
        <v>301</v>
      </c>
      <c r="AK44" s="67"/>
      <c r="AL44" s="67"/>
      <c r="AM44" s="67"/>
      <c r="AN44" s="67"/>
      <c r="AO44" s="67"/>
      <c r="AQ44" s="67" t="s">
        <v>311</v>
      </c>
      <c r="AR44" s="67"/>
      <c r="AS44" s="67"/>
      <c r="AT44" s="67"/>
      <c r="AU44" s="67"/>
      <c r="AV44" s="67"/>
      <c r="AX44" s="67" t="s">
        <v>337</v>
      </c>
      <c r="AY44" s="67"/>
      <c r="AZ44" s="67"/>
      <c r="BA44" s="67"/>
      <c r="BB44" s="67"/>
      <c r="BC44" s="67"/>
      <c r="BE44" s="67" t="s">
        <v>318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280</v>
      </c>
      <c r="C45" s="65" t="s">
        <v>328</v>
      </c>
      <c r="D45" s="65" t="s">
        <v>307</v>
      </c>
      <c r="E45" s="65" t="s">
        <v>281</v>
      </c>
      <c r="F45" s="65" t="s">
        <v>308</v>
      </c>
      <c r="H45" s="65"/>
      <c r="I45" s="65" t="s">
        <v>280</v>
      </c>
      <c r="J45" s="65" t="s">
        <v>328</v>
      </c>
      <c r="K45" s="65" t="s">
        <v>307</v>
      </c>
      <c r="L45" s="65" t="s">
        <v>281</v>
      </c>
      <c r="M45" s="65" t="s">
        <v>308</v>
      </c>
      <c r="O45" s="65"/>
      <c r="P45" s="65" t="s">
        <v>280</v>
      </c>
      <c r="Q45" s="65" t="s">
        <v>328</v>
      </c>
      <c r="R45" s="65" t="s">
        <v>307</v>
      </c>
      <c r="S45" s="65" t="s">
        <v>281</v>
      </c>
      <c r="T45" s="65" t="s">
        <v>308</v>
      </c>
      <c r="V45" s="65"/>
      <c r="W45" s="65" t="s">
        <v>280</v>
      </c>
      <c r="X45" s="65" t="s">
        <v>328</v>
      </c>
      <c r="Y45" s="65" t="s">
        <v>307</v>
      </c>
      <c r="Z45" s="65" t="s">
        <v>281</v>
      </c>
      <c r="AA45" s="65" t="s">
        <v>308</v>
      </c>
      <c r="AC45" s="65"/>
      <c r="AD45" s="65" t="s">
        <v>280</v>
      </c>
      <c r="AE45" s="65" t="s">
        <v>328</v>
      </c>
      <c r="AF45" s="65" t="s">
        <v>307</v>
      </c>
      <c r="AG45" s="65" t="s">
        <v>281</v>
      </c>
      <c r="AH45" s="65" t="s">
        <v>308</v>
      </c>
      <c r="AJ45" s="65"/>
      <c r="AK45" s="65" t="s">
        <v>280</v>
      </c>
      <c r="AL45" s="65" t="s">
        <v>328</v>
      </c>
      <c r="AM45" s="65" t="s">
        <v>307</v>
      </c>
      <c r="AN45" s="65" t="s">
        <v>281</v>
      </c>
      <c r="AO45" s="65" t="s">
        <v>308</v>
      </c>
      <c r="AQ45" s="65"/>
      <c r="AR45" s="65" t="s">
        <v>280</v>
      </c>
      <c r="AS45" s="65" t="s">
        <v>328</v>
      </c>
      <c r="AT45" s="65" t="s">
        <v>307</v>
      </c>
      <c r="AU45" s="65" t="s">
        <v>281</v>
      </c>
      <c r="AV45" s="65" t="s">
        <v>308</v>
      </c>
      <c r="AX45" s="65"/>
      <c r="AY45" s="65" t="s">
        <v>280</v>
      </c>
      <c r="AZ45" s="65" t="s">
        <v>328</v>
      </c>
      <c r="BA45" s="65" t="s">
        <v>307</v>
      </c>
      <c r="BB45" s="65" t="s">
        <v>281</v>
      </c>
      <c r="BC45" s="65" t="s">
        <v>308</v>
      </c>
      <c r="BE45" s="65"/>
      <c r="BF45" s="65" t="s">
        <v>280</v>
      </c>
      <c r="BG45" s="65" t="s">
        <v>328</v>
      </c>
      <c r="BH45" s="65" t="s">
        <v>307</v>
      </c>
      <c r="BI45" s="65" t="s">
        <v>281</v>
      </c>
      <c r="BJ45" s="65" t="s">
        <v>308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32.709567999999997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26.446598000000002</v>
      </c>
      <c r="O46" s="65" t="s">
        <v>319</v>
      </c>
      <c r="P46" s="65">
        <v>600</v>
      </c>
      <c r="Q46" s="65">
        <v>800</v>
      </c>
      <c r="R46" s="65">
        <v>0</v>
      </c>
      <c r="S46" s="65">
        <v>10000</v>
      </c>
      <c r="T46" s="65">
        <v>1221.1711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4.944465E-2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4.9317764999999998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103.97254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206.42341999999999</v>
      </c>
      <c r="AX46" s="65" t="s">
        <v>320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321</v>
      </c>
      <c r="B2" s="61" t="s">
        <v>322</v>
      </c>
      <c r="C2" s="61" t="s">
        <v>312</v>
      </c>
      <c r="D2" s="61">
        <v>56</v>
      </c>
      <c r="E2" s="61">
        <v>3513.0720000000001</v>
      </c>
      <c r="F2" s="61">
        <v>409.01330000000002</v>
      </c>
      <c r="G2" s="61">
        <v>120.48568</v>
      </c>
      <c r="H2" s="61">
        <v>49.386623</v>
      </c>
      <c r="I2" s="61">
        <v>71.099050000000005</v>
      </c>
      <c r="J2" s="61">
        <v>173.58413999999999</v>
      </c>
      <c r="K2" s="61">
        <v>52.735930000000003</v>
      </c>
      <c r="L2" s="61">
        <v>120.848206</v>
      </c>
      <c r="M2" s="61">
        <v>45.968110000000003</v>
      </c>
      <c r="N2" s="61">
        <v>4.1301209999999999</v>
      </c>
      <c r="O2" s="61">
        <v>26.974191999999999</v>
      </c>
      <c r="P2" s="61">
        <v>1623.4163000000001</v>
      </c>
      <c r="Q2" s="61">
        <v>58.106827000000003</v>
      </c>
      <c r="R2" s="61">
        <v>1146.0544</v>
      </c>
      <c r="S2" s="61">
        <v>285.68356</v>
      </c>
      <c r="T2" s="61">
        <v>10324.450999999999</v>
      </c>
      <c r="U2" s="61">
        <v>10.220651999999999</v>
      </c>
      <c r="V2" s="61">
        <v>51.265841999999999</v>
      </c>
      <c r="W2" s="61">
        <v>386.64337</v>
      </c>
      <c r="X2" s="61">
        <v>168.76534000000001</v>
      </c>
      <c r="Y2" s="61">
        <v>3.9476971999999999</v>
      </c>
      <c r="Z2" s="61">
        <v>3.3195077999999998</v>
      </c>
      <c r="AA2" s="61">
        <v>38.004550000000002</v>
      </c>
      <c r="AB2" s="61">
        <v>5.6241025999999996</v>
      </c>
      <c r="AC2" s="61">
        <v>1085.5337999999999</v>
      </c>
      <c r="AD2" s="61">
        <v>18.154076</v>
      </c>
      <c r="AE2" s="61">
        <v>4.8822722000000001</v>
      </c>
      <c r="AF2" s="61">
        <v>1.2940282000000001</v>
      </c>
      <c r="AG2" s="61">
        <v>923.37649999999996</v>
      </c>
      <c r="AH2" s="61">
        <v>541.55413999999996</v>
      </c>
      <c r="AI2" s="61">
        <v>381.82233000000002</v>
      </c>
      <c r="AJ2" s="61">
        <v>2466.7777999999998</v>
      </c>
      <c r="AK2" s="61">
        <v>13788.861000000001</v>
      </c>
      <c r="AL2" s="61">
        <v>224.40880000000001</v>
      </c>
      <c r="AM2" s="61">
        <v>6252.3490000000002</v>
      </c>
      <c r="AN2" s="61">
        <v>208.43616</v>
      </c>
      <c r="AO2" s="61">
        <v>32.709567999999997</v>
      </c>
      <c r="AP2" s="61">
        <v>21.00103</v>
      </c>
      <c r="AQ2" s="61">
        <v>11.708538000000001</v>
      </c>
      <c r="AR2" s="61">
        <v>26.446598000000002</v>
      </c>
      <c r="AS2" s="61">
        <v>1221.1711</v>
      </c>
      <c r="AT2" s="61">
        <v>4.944465E-2</v>
      </c>
      <c r="AU2" s="61">
        <v>4.9317764999999998</v>
      </c>
      <c r="AV2" s="61">
        <v>103.97254</v>
      </c>
      <c r="AW2" s="61">
        <v>206.42341999999999</v>
      </c>
      <c r="AX2" s="61">
        <v>0.21041029999999999</v>
      </c>
      <c r="AY2" s="61">
        <v>4.0762479999999996</v>
      </c>
      <c r="AZ2" s="61">
        <v>924.471</v>
      </c>
      <c r="BA2" s="61">
        <v>116.70775999999999</v>
      </c>
      <c r="BB2" s="61">
        <v>35.442799999999998</v>
      </c>
      <c r="BC2" s="61">
        <v>45.197310000000002</v>
      </c>
      <c r="BD2" s="61">
        <v>36.046084999999998</v>
      </c>
      <c r="BE2" s="61">
        <v>1.6124532</v>
      </c>
      <c r="BF2" s="61">
        <v>8.3392769999999992</v>
      </c>
      <c r="BG2" s="61">
        <v>1.1518281E-3</v>
      </c>
      <c r="BH2" s="61">
        <v>1.0008367000000001E-2</v>
      </c>
      <c r="BI2" s="61">
        <v>1.1477711E-2</v>
      </c>
      <c r="BJ2" s="61">
        <v>0.10901949</v>
      </c>
      <c r="BK2" s="61">
        <v>8.8602166000000004E-5</v>
      </c>
      <c r="BL2" s="61">
        <v>0.83675175999999996</v>
      </c>
      <c r="BM2" s="61">
        <v>10.058444</v>
      </c>
      <c r="BN2" s="61">
        <v>3.6405400000000001</v>
      </c>
      <c r="BO2" s="61">
        <v>149.94184999999999</v>
      </c>
      <c r="BP2" s="61">
        <v>28.183817000000001</v>
      </c>
      <c r="BQ2" s="61">
        <v>48.620646999999998</v>
      </c>
      <c r="BR2" s="61">
        <v>182.48636999999999</v>
      </c>
      <c r="BS2" s="61">
        <v>63.591774000000001</v>
      </c>
      <c r="BT2" s="61">
        <v>27.476541999999998</v>
      </c>
      <c r="BU2" s="61">
        <v>0.12897193000000001</v>
      </c>
      <c r="BV2" s="61">
        <v>0.22737794</v>
      </c>
      <c r="BW2" s="61">
        <v>1.9069758999999999</v>
      </c>
      <c r="BX2" s="61">
        <v>3.3800007999999999</v>
      </c>
      <c r="BY2" s="61">
        <v>0.32793285999999999</v>
      </c>
      <c r="BZ2" s="61">
        <v>1.2547681999999999E-3</v>
      </c>
      <c r="CA2" s="61">
        <v>2.5408010000000001</v>
      </c>
      <c r="CB2" s="61">
        <v>0.12137996</v>
      </c>
      <c r="CC2" s="61">
        <v>0.42425737000000002</v>
      </c>
      <c r="CD2" s="61">
        <v>5.7026440000000003</v>
      </c>
      <c r="CE2" s="61">
        <v>0.15439892</v>
      </c>
      <c r="CF2" s="61">
        <v>0.61913379999999996</v>
      </c>
      <c r="CG2" s="61">
        <v>2.4899998E-6</v>
      </c>
      <c r="CH2" s="61">
        <v>5.9636335999999998E-2</v>
      </c>
      <c r="CI2" s="61">
        <v>0</v>
      </c>
      <c r="CJ2" s="61">
        <v>12.534644999999999</v>
      </c>
      <c r="CK2" s="61">
        <v>4.3983123999999998E-2</v>
      </c>
      <c r="CL2" s="61">
        <v>1.8544400999999999</v>
      </c>
      <c r="CM2" s="61">
        <v>8.8205410000000004</v>
      </c>
      <c r="CN2" s="61">
        <v>4350.9960000000001</v>
      </c>
      <c r="CO2" s="61">
        <v>7588.5320000000002</v>
      </c>
      <c r="CP2" s="61">
        <v>5573.0986000000003</v>
      </c>
      <c r="CQ2" s="61">
        <v>1913.9937</v>
      </c>
      <c r="CR2" s="61">
        <v>939.23395000000005</v>
      </c>
      <c r="CS2" s="61">
        <v>673.25840000000005</v>
      </c>
      <c r="CT2" s="61">
        <v>4341.6787000000004</v>
      </c>
      <c r="CU2" s="61">
        <v>2817.9895000000001</v>
      </c>
      <c r="CV2" s="61">
        <v>1866.9478999999999</v>
      </c>
      <c r="CW2" s="61">
        <v>3458.2887999999998</v>
      </c>
      <c r="CX2" s="61">
        <v>899.45703000000003</v>
      </c>
      <c r="CY2" s="61">
        <v>5138.2992999999997</v>
      </c>
      <c r="CZ2" s="61">
        <v>2938.9297000000001</v>
      </c>
      <c r="DA2" s="61">
        <v>6690.49</v>
      </c>
      <c r="DB2" s="61">
        <v>6034.8325000000004</v>
      </c>
      <c r="DC2" s="61">
        <v>9593.6540000000005</v>
      </c>
      <c r="DD2" s="61">
        <v>16465.293000000001</v>
      </c>
      <c r="DE2" s="61">
        <v>3744.8955000000001</v>
      </c>
      <c r="DF2" s="61">
        <v>6306.2217000000001</v>
      </c>
      <c r="DG2" s="61">
        <v>3800.056</v>
      </c>
      <c r="DH2" s="61">
        <v>237.01112000000001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116.70775999999999</v>
      </c>
      <c r="B6">
        <f>BB2</f>
        <v>35.442799999999998</v>
      </c>
      <c r="C6">
        <f>BC2</f>
        <v>45.197310000000002</v>
      </c>
      <c r="D6">
        <f>BD2</f>
        <v>36.046084999999998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24163</v>
      </c>
      <c r="C2" s="56">
        <f ca="1">YEAR(TODAY())-YEAR(B2)+IF(TODAY()&gt;=DATE(YEAR(TODAY()),MONTH(B2),DAY(B2)),0,-1)</f>
        <v>56</v>
      </c>
      <c r="E2" s="52">
        <v>173</v>
      </c>
      <c r="F2" s="53" t="s">
        <v>275</v>
      </c>
      <c r="G2" s="52">
        <v>72</v>
      </c>
      <c r="H2" s="51" t="s">
        <v>40</v>
      </c>
      <c r="I2" s="72">
        <f>ROUND(G3/E3^2,1)</f>
        <v>24.1</v>
      </c>
    </row>
    <row r="3" spans="1:9" x14ac:dyDescent="0.3">
      <c r="E3" s="51">
        <f>E2/100</f>
        <v>1.73</v>
      </c>
      <c r="F3" s="51" t="s">
        <v>39</v>
      </c>
      <c r="G3" s="51">
        <f>G2</f>
        <v>72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이경언, ID : H2500055)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30일 16:26:42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18" sqref="X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44645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173</v>
      </c>
      <c r="L12" s="124"/>
      <c r="M12" s="117">
        <f>'개인정보 및 신체계측 입력'!G2</f>
        <v>72</v>
      </c>
      <c r="N12" s="118"/>
      <c r="O12" s="113" t="s">
        <v>270</v>
      </c>
      <c r="P12" s="107"/>
      <c r="Q12" s="90">
        <f>'개인정보 및 신체계측 입력'!I2</f>
        <v>24.1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이경언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58.173999999999999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17.137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24.689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17.100000000000001</v>
      </c>
      <c r="L72" s="36" t="s">
        <v>52</v>
      </c>
      <c r="M72" s="36">
        <f>ROUND('DRIs DATA'!K8,1)</f>
        <v>10.4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152.81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427.22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168.77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374.94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115.42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919.26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327.10000000000002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2022-03-30T07:29:23Z</dcterms:modified>
</cp:coreProperties>
</file>