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<sst xmlns="http://schemas.openxmlformats.org/spreadsheetml/2006/main" count="692" uniqueCount="337">
  <si>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</si>
  <si>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</si>
  <si>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</si>
  <si>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</si>
  <si>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</si>
  <si>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</si>
  <si>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</si>
  <si>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</si>
  <si>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</si>
  <si>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</si>
  <si>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</si>
  <si>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</si>
  <si>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</si>
  <si>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</si>
  <si>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</si>
  <si>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</si>
  <si>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</si>
  <si>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</si>
  <si>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</si>
  <si>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</si>
  <si>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</si>
  <si>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</si>
  <si>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</si>
  <si>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</si>
  <si>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</si>
  <si>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</si>
  <si>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</si>
  <si>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</si>
  <si>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</si>
  <si>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</si>
  <si>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</si>
  <si>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</si>
  <si>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</si>
  <si>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</si>
  <si>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</si>
  <si>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</si>
  <si>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</si>
  <si>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</si>
  <si>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</si>
  <si>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</si>
  <si>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</si>
  <si>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</si>
  <si>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</si>
  <si>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</si>
  <si>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</si>
  <si>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</si>
  <si>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</si>
  <si>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</si>
  <si>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</si>
  <si>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</si>
  <si>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</si>
  <si>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</si>
  <si>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</si>
  <si>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</si>
  <si>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</si>
  <si>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</si>
  <si>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</si>
  <si>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</si>
  <si>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</si>
  <si>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</si>
  <si>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</si>
  <si>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</si>
  <si>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</si>
  <si>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</si>
  <si>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</si>
  <si>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</si>
  <si>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</si>
  <si>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</si>
  <si>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</si>
  <si>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</si>
  <si>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</si>
  <si>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</si>
  <si>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</si>
  <si>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</si>
  <si>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</si>
  <si>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</si>
  <si>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</si>
  <si>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</si>
  <si>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</si>
  <si>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</si>
  <si>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</si>
  <si>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</si>
  <si>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</si>
  <si>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</si>
  <si>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</si>
  <si>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</si>
  <si>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</si>
  <si>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</si>
  <si>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</si>
  <si>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</si>
  <si>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</si>
  <si>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</si>
  <si>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</si>
  <si>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</si>
  <si>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</si>
  <si>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</si>
  <si>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</si>
  <si>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</si>
  <si>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</si>
  <si>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</si>
  <si>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</si>
  <si>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</si>
  <si>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</si>
  <si>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</si>
  <si>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</si>
  <si>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</si>
  <si>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</si>
  <si>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</si>
  <si>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</si>
  <si>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</si>
  <si>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</si>
  <si>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</si>
  <si>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</si>
  <si>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</si>
  <si>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</si>
  <si>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</si>
  <si>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</si>
  <si>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</si>
  <si>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</si>
  <si>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</si>
  <si>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</si>
  <si>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</si>
  <si>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</si>
  <si>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</si>
  <si>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</si>
  <si>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</si>
  <si>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</si>
  <si>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</si>
  <si>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</si>
  <si>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</si>
  <si>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</si>
  <si>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</si>
  <si>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</si>
  <si>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</si>
  <si>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</si>
  <si>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</si>
  <si>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</si>
  <si>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</si>
  <si>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</si>
  <si>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</si>
  <si>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</si>
  <si>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</si>
  <si>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</si>
  <si>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</si>
  <si>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</si>
  <si>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</si>
  <si>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</si>
  <si>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</si>
  <si>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</si>
  <si>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</si>
  <si>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</si>
  <si>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</si>
  <si>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</si>
  <si>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</si>
  <si>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</si>
  <si>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</si>
  <si>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</si>
  <si>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</si>
  <si>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</si>
  <si>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</si>
  <si>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</si>
  <si>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</si>
  <si>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</si>
  <si>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</si>
  <si>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</si>
  <si>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</si>
  <si>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</si>
  <si>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</si>
  <si>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</si>
  <si>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</si>
  <si>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</si>
  <si>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</si>
  <si>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</si>
  <si>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</si>
  <si>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</si>
  <si>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</si>
  <si>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</si>
  <si>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</si>
  <si>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</si>
  <si>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</si>
  <si>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</si>
  <si>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</si>
  <si>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</si>
  <si>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</si>
  <si>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</si>
  <si>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</si>
  <si>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</si>
  <si>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</si>
  <si>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</si>
  <si>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</si>
  <si>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</si>
  <si>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</si>
  <si>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</si>
  <si>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</si>
  <si>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</si>
  <si>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</si>
  <si>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</si>
  <si>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</si>
  <si>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</si>
  <si>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</si>
  <si>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</si>
  <si>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</si>
  <si>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</si>
  <si>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</si>
  <si>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</si>
  <si>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</si>
  <si>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</si>
  <si>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</si>
  <si>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</si>
  <si>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</si>
  <si>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</si>
  <si>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</si>
  <si>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</si>
  <si>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</si>
  <si>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</si>
  <si>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</si>
  <si>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</si>
  <si>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</si>
  <si>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</si>
  <si>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</si>
  <si>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</si>
  <si>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</si>
  <si>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</si>
  <si>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</si>
  <si>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</si>
  <si>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</si>
  <si>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</si>
  <si>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</si>
  <si>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</si>
  <si>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</si>
  <si>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</si>
  <si>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</si>
  <si>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</si>
  <si>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</si>
  <si>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</si>
  <si>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</si>
  <si>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</si>
  <si>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</si>
  <si>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</si>
  <si>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</si>
  <si>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</si>
  <si>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</si>
  <si>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</si>
  <si>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</si>
  <si>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</si>
  <si>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</si>
  <si>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</si>
  <si>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</si>
  <si>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</si>
  <si>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</si>
  <si>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</si>
  <si>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</si>
  <si>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</si>
  <si>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</si>
  <si>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</si>
  <si>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</si>
  <si>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</si>
  <si>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</si>
  <si>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</si>
  <si>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</si>
  <si>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</si>
  <si>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</si>
  <si>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</si>
  <si>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</si>
  <si>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</si>
  <si>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</si>
  <si>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</si>
  <si>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</si>
  <si>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</si>
  <si>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</si>
  <si>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</si>
  <si>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</si>
  <si>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</si>
  <si>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</si>
  <si>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</si>
  <si>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</si>
  <si>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</si>
  <si>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</si>
  <si>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</si>
  <si>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</si>
  <si>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</si>
  <si>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</si>
  <si>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</si>
  <si>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</si>
  <si>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</si>
  <si>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</si>
  <si>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</si>
  <si>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</si>
  <si>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</si>
  <si>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</si>
  <si>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</si>
  <si>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</si>
  <si>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</si>
  <si>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</si>
  <si>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</si>
  <si>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</si>
  <si>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</si>
  <si>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</si>
  <si>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</si>
  <si>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</si>
  <si>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</si>
  <si>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</si>
  <si>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</si>
  <si>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</si>
  <si>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</si>
  <si>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</si>
  <si>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</si>
  <si>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</si>
  <si>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</si>
  <si>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</si>
  <si>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</si>
  <si>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크롬(ug/일)</t>
    <phoneticPr fontId="1" type="noConversion"/>
  </si>
  <si>
    <t>다량영양소</t>
    <phoneticPr fontId="1" type="noConversion"/>
  </si>
  <si>
    <t>n-3불포화</t>
    <phoneticPr fontId="1" type="noConversion"/>
  </si>
  <si>
    <t>비타민A</t>
    <phoneticPr fontId="1" type="noConversion"/>
  </si>
  <si>
    <t>비타민D</t>
    <phoneticPr fontId="1" type="noConversion"/>
  </si>
  <si>
    <t>충분섭취량</t>
    <phoneticPr fontId="1" type="noConversion"/>
  </si>
  <si>
    <t>섭취량</t>
    <phoneticPr fontId="1" type="noConversion"/>
  </si>
  <si>
    <t>비타민C</t>
    <phoneticPr fontId="1" type="noConversion"/>
  </si>
  <si>
    <t>아연</t>
    <phoneticPr fontId="1" type="noConversion"/>
  </si>
  <si>
    <t>셀레늄</t>
    <phoneticPr fontId="1" type="noConversion"/>
  </si>
  <si>
    <t>H2500057</t>
  </si>
  <si>
    <t>최현규</t>
  </si>
  <si>
    <t>M</t>
  </si>
  <si>
    <t>(설문지 : FFQ 95문항 설문지, 사용자 : 최현규, ID : H2500057)</t>
  </si>
  <si>
    <t>2022년 03월 30일 15:42:13</t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</si>
  <si>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</si>
  <si>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</si>
  <si>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</si>
  <si>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단백질(g/일)</t>
    <phoneticPr fontId="1" type="noConversion"/>
  </si>
  <si>
    <t>지용성 비타민</t>
    <phoneticPr fontId="1" type="noConversion"/>
  </si>
  <si>
    <t>비타민K</t>
    <phoneticPr fontId="1" type="noConversion"/>
  </si>
  <si>
    <t>티아민</t>
    <phoneticPr fontId="1" type="noConversion"/>
  </si>
  <si>
    <t>엽산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</si>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</sst>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36.848489999999998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6035824"/>
        <c:axId val="196035040"/>
      </c:barChart>
      <c:catAx>
        <c:axId val="19603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035040"/>
        <c:crosses val="autoZero"/>
        <c:auto val="1"/>
        <c:lblAlgn val="ctr"/>
        <c:lblOffset val="100"/>
        <c:noMultiLvlLbl val="0"/>
      </c:catAx>
      <c:valAx>
        <c:axId val="19603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03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0.8276152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837760"/>
        <c:axId val="563835408"/>
      </c:barChart>
      <c:catAx>
        <c:axId val="56383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835408"/>
        <c:crosses val="autoZero"/>
        <c:auto val="1"/>
        <c:lblAlgn val="ctr"/>
        <c:lblOffset val="100"/>
        <c:noMultiLvlLbl val="0"/>
      </c:catAx>
      <c:valAx>
        <c:axId val="563835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83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2.1699432999999999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505808"/>
        <c:axId val="558506200"/>
      </c:barChart>
      <c:catAx>
        <c:axId val="55850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506200"/>
        <c:crosses val="autoZero"/>
        <c:auto val="1"/>
        <c:lblAlgn val="ctr"/>
        <c:lblOffset val="100"/>
        <c:noMultiLvlLbl val="0"/>
      </c:catAx>
      <c:valAx>
        <c:axId val="558506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50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689.81029999999998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507376"/>
        <c:axId val="624680072"/>
      </c:barChart>
      <c:catAx>
        <c:axId val="55850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680072"/>
        <c:crosses val="autoZero"/>
        <c:auto val="1"/>
        <c:lblAlgn val="ctr"/>
        <c:lblOffset val="100"/>
        <c:noMultiLvlLbl val="0"/>
      </c:catAx>
      <c:valAx>
        <c:axId val="624680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50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1380.4792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272360"/>
        <c:axId val="616275496"/>
      </c:barChart>
      <c:catAx>
        <c:axId val="61627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275496"/>
        <c:crosses val="autoZero"/>
        <c:auto val="1"/>
        <c:lblAlgn val="ctr"/>
        <c:lblOffset val="100"/>
        <c:noMultiLvlLbl val="0"/>
      </c:catAx>
      <c:valAx>
        <c:axId val="6162754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27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25.203458999999999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273536"/>
        <c:axId val="616273144"/>
      </c:barChart>
      <c:catAx>
        <c:axId val="61627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273144"/>
        <c:crosses val="autoZero"/>
        <c:auto val="1"/>
        <c:lblAlgn val="ctr"/>
        <c:lblOffset val="100"/>
        <c:noMultiLvlLbl val="0"/>
      </c:catAx>
      <c:valAx>
        <c:axId val="616273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27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56.350746000000001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274320"/>
        <c:axId val="616274712"/>
      </c:barChart>
      <c:catAx>
        <c:axId val="61627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274712"/>
        <c:crosses val="autoZero"/>
        <c:auto val="1"/>
        <c:lblAlgn val="ctr"/>
        <c:lblOffset val="100"/>
        <c:noMultiLvlLbl val="0"/>
      </c:catAx>
      <c:valAx>
        <c:axId val="616274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27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6.5770479999999996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9653504"/>
        <c:axId val="619654288"/>
      </c:barChart>
      <c:catAx>
        <c:axId val="61965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9654288"/>
        <c:crosses val="autoZero"/>
        <c:auto val="1"/>
        <c:lblAlgn val="ctr"/>
        <c:lblOffset val="100"/>
        <c:noMultiLvlLbl val="0"/>
      </c:catAx>
      <c:valAx>
        <c:axId val="619654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965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409.15237000000002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9651544"/>
        <c:axId val="619651936"/>
      </c:barChart>
      <c:catAx>
        <c:axId val="61965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9651936"/>
        <c:crosses val="autoZero"/>
        <c:auto val="1"/>
        <c:lblAlgn val="ctr"/>
        <c:lblOffset val="100"/>
        <c:noMultiLvlLbl val="0"/>
      </c:catAx>
      <c:valAx>
        <c:axId val="6196519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965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2.1322763000000002E-2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9652720"/>
        <c:axId val="619654680"/>
      </c:barChart>
      <c:catAx>
        <c:axId val="61965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9654680"/>
        <c:crosses val="autoZero"/>
        <c:auto val="1"/>
        <c:lblAlgn val="ctr"/>
        <c:lblOffset val="100"/>
        <c:noMultiLvlLbl val="0"/>
      </c:catAx>
      <c:valAx>
        <c:axId val="619654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965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2.6845750000000002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9653112"/>
        <c:axId val="631992432"/>
      </c:barChart>
      <c:catAx>
        <c:axId val="61965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992432"/>
        <c:crosses val="autoZero"/>
        <c:auto val="1"/>
        <c:lblAlgn val="ctr"/>
        <c:lblOffset val="100"/>
        <c:noMultiLvlLbl val="0"/>
      </c:catAx>
      <c:valAx>
        <c:axId val="631992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965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11.527027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6036216"/>
        <c:axId val="196036608"/>
      </c:barChart>
      <c:catAx>
        <c:axId val="196036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036608"/>
        <c:crosses val="autoZero"/>
        <c:auto val="1"/>
        <c:lblAlgn val="ctr"/>
        <c:lblOffset val="100"/>
        <c:noMultiLvlLbl val="0"/>
      </c:catAx>
      <c:valAx>
        <c:axId val="196036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03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209.35194000000001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1995568"/>
        <c:axId val="631995960"/>
      </c:barChart>
      <c:catAx>
        <c:axId val="63199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995960"/>
        <c:crosses val="autoZero"/>
        <c:auto val="1"/>
        <c:lblAlgn val="ctr"/>
        <c:lblOffset val="100"/>
        <c:noMultiLvlLbl val="0"/>
      </c:catAx>
      <c:valAx>
        <c:axId val="631995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199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53.132309999999997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1993608"/>
        <c:axId val="631994000"/>
      </c:barChart>
      <c:catAx>
        <c:axId val="63199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1994000"/>
        <c:crosses val="autoZero"/>
        <c:auto val="1"/>
        <c:lblAlgn val="ctr"/>
        <c:lblOffset val="100"/>
        <c:noMultiLvlLbl val="0"/>
      </c:catAx>
      <c:valAx>
        <c:axId val="631994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199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4.2210000000000001</c:v>
                </c:pt>
                <c:pt idx="1">
                  <c:v>7.7480000000000002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2006032"/>
        <c:axId val="562005640"/>
      </c:barChart>
      <c:catAx>
        <c:axId val="56200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005640"/>
        <c:crosses val="autoZero"/>
        <c:auto val="1"/>
        <c:lblAlgn val="ctr"/>
        <c:lblOffset val="100"/>
        <c:noMultiLvlLbl val="0"/>
      </c:catAx>
      <c:valAx>
        <c:axId val="562005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00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3.7417311999999998</c:v>
                </c:pt>
                <c:pt idx="1">
                  <c:v>4.6561399999999997</c:v>
                </c:pt>
                <c:pt idx="2">
                  <c:v>6.3666929999999997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146.40891999999999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008384"/>
        <c:axId val="562009952"/>
      </c:barChart>
      <c:catAx>
        <c:axId val="56200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009952"/>
        <c:crosses val="autoZero"/>
        <c:auto val="1"/>
        <c:lblAlgn val="ctr"/>
        <c:lblOffset val="100"/>
        <c:noMultiLvlLbl val="0"/>
      </c:catAx>
      <c:valAx>
        <c:axId val="562009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00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7.6344422999999999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008776"/>
        <c:axId val="562007992"/>
      </c:barChart>
      <c:catAx>
        <c:axId val="56200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007992"/>
        <c:crosses val="autoZero"/>
        <c:auto val="1"/>
        <c:lblAlgn val="ctr"/>
        <c:lblOffset val="100"/>
        <c:noMultiLvlLbl val="0"/>
      </c:catAx>
      <c:valAx>
        <c:axId val="56200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00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80.447000000000003</c:v>
                </c:pt>
                <c:pt idx="1">
                  <c:v>5.734</c:v>
                </c:pt>
                <c:pt idx="2">
                  <c:v>13.819000000000001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2006816"/>
        <c:axId val="562007208"/>
      </c:barChart>
      <c:catAx>
        <c:axId val="56200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007208"/>
        <c:crosses val="autoZero"/>
        <c:auto val="1"/>
        <c:lblAlgn val="ctr"/>
        <c:lblOffset val="100"/>
        <c:noMultiLvlLbl val="0"/>
      </c:catAx>
      <c:valAx>
        <c:axId val="562007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00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1163.9971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532576"/>
        <c:axId val="113534144"/>
      </c:barChart>
      <c:catAx>
        <c:axId val="11353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534144"/>
        <c:crosses val="autoZero"/>
        <c:auto val="1"/>
        <c:lblAlgn val="ctr"/>
        <c:lblOffset val="100"/>
        <c:noMultiLvlLbl val="0"/>
      </c:catAx>
      <c:valAx>
        <c:axId val="113534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53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48.279719999999998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534928"/>
        <c:axId val="113537672"/>
      </c:barChart>
      <c:catAx>
        <c:axId val="11353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537672"/>
        <c:crosses val="autoZero"/>
        <c:auto val="1"/>
        <c:lblAlgn val="ctr"/>
        <c:lblOffset val="100"/>
        <c:noMultiLvlLbl val="0"/>
      </c:catAx>
      <c:valAx>
        <c:axId val="113537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53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246.7458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535712"/>
        <c:axId val="113536888"/>
      </c:barChart>
      <c:catAx>
        <c:axId val="11353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536888"/>
        <c:crosses val="autoZero"/>
        <c:auto val="1"/>
        <c:lblAlgn val="ctr"/>
        <c:lblOffset val="100"/>
        <c:noMultiLvlLbl val="0"/>
      </c:catAx>
      <c:valAx>
        <c:axId val="11353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53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0.85191596000000003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508160"/>
        <c:axId val="558508552"/>
      </c:barChart>
      <c:catAx>
        <c:axId val="55850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508552"/>
        <c:crosses val="autoZero"/>
        <c:auto val="1"/>
        <c:lblAlgn val="ctr"/>
        <c:lblOffset val="100"/>
        <c:noMultiLvlLbl val="0"/>
      </c:catAx>
      <c:valAx>
        <c:axId val="558508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50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2129.9450000000002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535320"/>
        <c:axId val="113539632"/>
      </c:barChart>
      <c:catAx>
        <c:axId val="11353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539632"/>
        <c:crosses val="autoZero"/>
        <c:auto val="1"/>
        <c:lblAlgn val="ctr"/>
        <c:lblOffset val="100"/>
        <c:noMultiLvlLbl val="0"/>
      </c:catAx>
      <c:valAx>
        <c:axId val="11353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53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6.97811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537280"/>
        <c:axId val="113538064"/>
      </c:barChart>
      <c:catAx>
        <c:axId val="11353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538064"/>
        <c:crosses val="autoZero"/>
        <c:auto val="1"/>
        <c:lblAlgn val="ctr"/>
        <c:lblOffset val="100"/>
        <c:noMultiLvlLbl val="0"/>
      </c:catAx>
      <c:valAx>
        <c:axId val="113538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53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0.93848366000000005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532968"/>
        <c:axId val="425209192"/>
      </c:barChart>
      <c:catAx>
        <c:axId val="11353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209192"/>
        <c:crosses val="autoZero"/>
        <c:auto val="1"/>
        <c:lblAlgn val="ctr"/>
        <c:lblOffset val="100"/>
        <c:noMultiLvlLbl val="0"/>
      </c:catAx>
      <c:valAx>
        <c:axId val="42520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53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78.160330000000002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508944"/>
        <c:axId val="558506592"/>
      </c:barChart>
      <c:catAx>
        <c:axId val="55850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506592"/>
        <c:crosses val="autoZero"/>
        <c:auto val="1"/>
        <c:lblAlgn val="ctr"/>
        <c:lblOffset val="100"/>
        <c:noMultiLvlLbl val="0"/>
      </c:catAx>
      <c:valAx>
        <c:axId val="55850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50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0.46785384000000002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677328"/>
        <c:axId val="624676936"/>
      </c:barChart>
      <c:catAx>
        <c:axId val="62467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676936"/>
        <c:crosses val="autoZero"/>
        <c:auto val="1"/>
        <c:lblAlgn val="ctr"/>
        <c:lblOffset val="100"/>
        <c:noMultiLvlLbl val="0"/>
      </c:catAx>
      <c:valAx>
        <c:axId val="624676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67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8.1772209999999994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677720"/>
        <c:axId val="624678504"/>
      </c:barChart>
      <c:catAx>
        <c:axId val="62467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678504"/>
        <c:crosses val="autoZero"/>
        <c:auto val="1"/>
        <c:lblAlgn val="ctr"/>
        <c:lblOffset val="100"/>
        <c:noMultiLvlLbl val="0"/>
      </c:catAx>
      <c:valAx>
        <c:axId val="62467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67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0.93848366000000005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679288"/>
        <c:axId val="624680464"/>
      </c:barChart>
      <c:catAx>
        <c:axId val="62467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680464"/>
        <c:crosses val="autoZero"/>
        <c:auto val="1"/>
        <c:lblAlgn val="ctr"/>
        <c:lblOffset val="100"/>
        <c:noMultiLvlLbl val="0"/>
      </c:catAx>
      <c:valAx>
        <c:axId val="62468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67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231.27336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838152"/>
        <c:axId val="563838544"/>
      </c:barChart>
      <c:catAx>
        <c:axId val="56383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838544"/>
        <c:crosses val="autoZero"/>
        <c:auto val="1"/>
        <c:lblAlgn val="ctr"/>
        <c:lblOffset val="100"/>
        <c:noMultiLvlLbl val="0"/>
      </c:catAx>
      <c:valAx>
        <c:axId val="56383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83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7.6126680000000002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836584"/>
        <c:axId val="563835016"/>
      </c:barChart>
      <c:catAx>
        <c:axId val="56383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835016"/>
        <c:crosses val="autoZero"/>
        <c:auto val="1"/>
        <c:lblAlgn val="ctr"/>
        <c:lblOffset val="100"/>
        <c:noMultiLvlLbl val="0"/>
      </c:catAx>
      <c:valAx>
        <c:axId val="56383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83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최현규, ID : H2500057)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03월 30일 15:42:13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1163.9971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36.848489999999998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11.527027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80.447000000000003</v>
      </c>
      <c r="G8" s="59">
        <f>'DRIs DATA 입력'!G8</f>
        <v>5.734</v>
      </c>
      <c r="H8" s="59">
        <f>'DRIs DATA 입력'!H8</f>
        <v>13.819000000000001</v>
      </c>
      <c r="I8" s="46"/>
      <c r="J8" s="59" t="s">
        <v>215</v>
      </c>
      <c r="K8" s="59">
        <f>'DRIs DATA 입력'!K8</f>
        <v>4.2210000000000001</v>
      </c>
      <c r="L8" s="59">
        <f>'DRIs DATA 입력'!L8</f>
        <v>7.7480000000000002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146.40891999999999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7.6344422999999999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0.85191596000000003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78.160330000000002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48.279719999999998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0.77954000000000001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0.46785384000000002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8.1772209999999994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0.93848366000000005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231.27336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7.6126680000000002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0.8276152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2.1699432999999999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246.7458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689.81029999999998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2129.9450000000002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1380.4792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25.203458999999999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56.350746000000001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6.97811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6.5770479999999996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409.15237000000002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2.1322763000000002E-2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2.6845750000000002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209.35194000000001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53.132309999999997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4" sqref="G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324</v>
      </c>
      <c r="G1" s="62" t="s">
        <v>277</v>
      </c>
      <c r="H1" s="61" t="s">
        <v>325</v>
      </c>
    </row>
    <row r="3" spans="1:27" x14ac:dyDescent="0.3">
      <c r="A3" s="71" t="s">
        <v>312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326</v>
      </c>
      <c r="F4" s="67"/>
      <c r="G4" s="67"/>
      <c r="H4" s="68"/>
      <c r="J4" s="66" t="s">
        <v>279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327</v>
      </c>
      <c r="V4" s="69"/>
      <c r="W4" s="69"/>
      <c r="X4" s="69"/>
      <c r="Y4" s="69"/>
      <c r="Z4" s="69"/>
    </row>
    <row r="5" spans="1:27" x14ac:dyDescent="0.3">
      <c r="A5" s="65"/>
      <c r="B5" s="65" t="s">
        <v>280</v>
      </c>
      <c r="C5" s="65" t="s">
        <v>317</v>
      </c>
      <c r="E5" s="65"/>
      <c r="F5" s="65" t="s">
        <v>49</v>
      </c>
      <c r="G5" s="65" t="s">
        <v>281</v>
      </c>
      <c r="H5" s="65" t="s">
        <v>45</v>
      </c>
      <c r="J5" s="65"/>
      <c r="K5" s="65" t="s">
        <v>313</v>
      </c>
      <c r="L5" s="65" t="s">
        <v>328</v>
      </c>
      <c r="N5" s="65"/>
      <c r="O5" s="65" t="s">
        <v>282</v>
      </c>
      <c r="P5" s="65" t="s">
        <v>283</v>
      </c>
      <c r="Q5" s="65" t="s">
        <v>316</v>
      </c>
      <c r="R5" s="65" t="s">
        <v>284</v>
      </c>
      <c r="S5" s="65" t="s">
        <v>317</v>
      </c>
      <c r="U5" s="65"/>
      <c r="V5" s="65" t="s">
        <v>282</v>
      </c>
      <c r="W5" s="65" t="s">
        <v>283</v>
      </c>
      <c r="X5" s="65" t="s">
        <v>316</v>
      </c>
      <c r="Y5" s="65" t="s">
        <v>284</v>
      </c>
      <c r="Z5" s="65" t="s">
        <v>317</v>
      </c>
    </row>
    <row r="6" spans="1:27" x14ac:dyDescent="0.3">
      <c r="A6" s="65" t="s">
        <v>278</v>
      </c>
      <c r="B6" s="65">
        <v>2000</v>
      </c>
      <c r="C6" s="65">
        <v>1163.9971</v>
      </c>
      <c r="E6" s="65" t="s">
        <v>285</v>
      </c>
      <c r="F6" s="65">
        <v>55</v>
      </c>
      <c r="G6" s="65">
        <v>15</v>
      </c>
      <c r="H6" s="65">
        <v>7</v>
      </c>
      <c r="J6" s="65" t="s">
        <v>285</v>
      </c>
      <c r="K6" s="65">
        <v>0.1</v>
      </c>
      <c r="L6" s="65">
        <v>4</v>
      </c>
      <c r="N6" s="65" t="s">
        <v>329</v>
      </c>
      <c r="O6" s="65">
        <v>45</v>
      </c>
      <c r="P6" s="65">
        <v>55</v>
      </c>
      <c r="Q6" s="65">
        <v>0</v>
      </c>
      <c r="R6" s="65">
        <v>0</v>
      </c>
      <c r="S6" s="65">
        <v>36.848489999999998</v>
      </c>
      <c r="U6" s="65" t="s">
        <v>286</v>
      </c>
      <c r="V6" s="65">
        <v>0</v>
      </c>
      <c r="W6" s="65">
        <v>0</v>
      </c>
      <c r="X6" s="65">
        <v>25</v>
      </c>
      <c r="Y6" s="65">
        <v>0</v>
      </c>
      <c r="Z6" s="65">
        <v>11.527027</v>
      </c>
    </row>
    <row r="7" spans="1:27" x14ac:dyDescent="0.3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3">
      <c r="E8" s="65" t="s">
        <v>288</v>
      </c>
      <c r="F8" s="65">
        <v>80.447000000000003</v>
      </c>
      <c r="G8" s="65">
        <v>5.734</v>
      </c>
      <c r="H8" s="65">
        <v>13.819000000000001</v>
      </c>
      <c r="J8" s="65" t="s">
        <v>288</v>
      </c>
      <c r="K8" s="65">
        <v>4.2210000000000001</v>
      </c>
      <c r="L8" s="65">
        <v>7.7480000000000002</v>
      </c>
    </row>
    <row r="13" spans="1:27" x14ac:dyDescent="0.3">
      <c r="A13" s="70" t="s">
        <v>330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314</v>
      </c>
      <c r="B14" s="69"/>
      <c r="C14" s="69"/>
      <c r="D14" s="69"/>
      <c r="E14" s="69"/>
      <c r="F14" s="69"/>
      <c r="H14" s="69" t="s">
        <v>289</v>
      </c>
      <c r="I14" s="69"/>
      <c r="J14" s="69"/>
      <c r="K14" s="69"/>
      <c r="L14" s="69"/>
      <c r="M14" s="69"/>
      <c r="O14" s="69" t="s">
        <v>315</v>
      </c>
      <c r="P14" s="69"/>
      <c r="Q14" s="69"/>
      <c r="R14" s="69"/>
      <c r="S14" s="69"/>
      <c r="T14" s="69"/>
      <c r="V14" s="69" t="s">
        <v>331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282</v>
      </c>
      <c r="C15" s="65" t="s">
        <v>283</v>
      </c>
      <c r="D15" s="65" t="s">
        <v>316</v>
      </c>
      <c r="E15" s="65" t="s">
        <v>284</v>
      </c>
      <c r="F15" s="65" t="s">
        <v>317</v>
      </c>
      <c r="H15" s="65"/>
      <c r="I15" s="65" t="s">
        <v>282</v>
      </c>
      <c r="J15" s="65" t="s">
        <v>283</v>
      </c>
      <c r="K15" s="65" t="s">
        <v>316</v>
      </c>
      <c r="L15" s="65" t="s">
        <v>284</v>
      </c>
      <c r="M15" s="65" t="s">
        <v>317</v>
      </c>
      <c r="O15" s="65"/>
      <c r="P15" s="65" t="s">
        <v>282</v>
      </c>
      <c r="Q15" s="65" t="s">
        <v>283</v>
      </c>
      <c r="R15" s="65" t="s">
        <v>316</v>
      </c>
      <c r="S15" s="65" t="s">
        <v>284</v>
      </c>
      <c r="T15" s="65" t="s">
        <v>317</v>
      </c>
      <c r="V15" s="65"/>
      <c r="W15" s="65" t="s">
        <v>282</v>
      </c>
      <c r="X15" s="65" t="s">
        <v>283</v>
      </c>
      <c r="Y15" s="65" t="s">
        <v>316</v>
      </c>
      <c r="Z15" s="65" t="s">
        <v>284</v>
      </c>
      <c r="AA15" s="65" t="s">
        <v>317</v>
      </c>
    </row>
    <row r="16" spans="1:27" x14ac:dyDescent="0.3">
      <c r="A16" s="65" t="s">
        <v>290</v>
      </c>
      <c r="B16" s="65">
        <v>500</v>
      </c>
      <c r="C16" s="65">
        <v>700</v>
      </c>
      <c r="D16" s="65">
        <v>0</v>
      </c>
      <c r="E16" s="65">
        <v>3000</v>
      </c>
      <c r="F16" s="65">
        <v>146.40891999999999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7.6344422999999999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0.85191596000000003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78.160330000000002</v>
      </c>
    </row>
    <row r="23" spans="1:62" x14ac:dyDescent="0.3">
      <c r="A23" s="70" t="s">
        <v>291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318</v>
      </c>
      <c r="B24" s="69"/>
      <c r="C24" s="69"/>
      <c r="D24" s="69"/>
      <c r="E24" s="69"/>
      <c r="F24" s="69"/>
      <c r="H24" s="69" t="s">
        <v>332</v>
      </c>
      <c r="I24" s="69"/>
      <c r="J24" s="69"/>
      <c r="K24" s="69"/>
      <c r="L24" s="69"/>
      <c r="M24" s="69"/>
      <c r="O24" s="69" t="s">
        <v>292</v>
      </c>
      <c r="P24" s="69"/>
      <c r="Q24" s="69"/>
      <c r="R24" s="69"/>
      <c r="S24" s="69"/>
      <c r="T24" s="69"/>
      <c r="V24" s="69" t="s">
        <v>293</v>
      </c>
      <c r="W24" s="69"/>
      <c r="X24" s="69"/>
      <c r="Y24" s="69"/>
      <c r="Z24" s="69"/>
      <c r="AA24" s="69"/>
      <c r="AC24" s="69" t="s">
        <v>294</v>
      </c>
      <c r="AD24" s="69"/>
      <c r="AE24" s="69"/>
      <c r="AF24" s="69"/>
      <c r="AG24" s="69"/>
      <c r="AH24" s="69"/>
      <c r="AJ24" s="69" t="s">
        <v>333</v>
      </c>
      <c r="AK24" s="69"/>
      <c r="AL24" s="69"/>
      <c r="AM24" s="69"/>
      <c r="AN24" s="69"/>
      <c r="AO24" s="69"/>
      <c r="AQ24" s="69" t="s">
        <v>295</v>
      </c>
      <c r="AR24" s="69"/>
      <c r="AS24" s="69"/>
      <c r="AT24" s="69"/>
      <c r="AU24" s="69"/>
      <c r="AV24" s="69"/>
      <c r="AX24" s="69" t="s">
        <v>296</v>
      </c>
      <c r="AY24" s="69"/>
      <c r="AZ24" s="69"/>
      <c r="BA24" s="69"/>
      <c r="BB24" s="69"/>
      <c r="BC24" s="69"/>
      <c r="BE24" s="69" t="s">
        <v>297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282</v>
      </c>
      <c r="C25" s="65" t="s">
        <v>283</v>
      </c>
      <c r="D25" s="65" t="s">
        <v>316</v>
      </c>
      <c r="E25" s="65" t="s">
        <v>284</v>
      </c>
      <c r="F25" s="65" t="s">
        <v>317</v>
      </c>
      <c r="H25" s="65"/>
      <c r="I25" s="65" t="s">
        <v>282</v>
      </c>
      <c r="J25" s="65" t="s">
        <v>283</v>
      </c>
      <c r="K25" s="65" t="s">
        <v>316</v>
      </c>
      <c r="L25" s="65" t="s">
        <v>284</v>
      </c>
      <c r="M25" s="65" t="s">
        <v>317</v>
      </c>
      <c r="O25" s="65"/>
      <c r="P25" s="65" t="s">
        <v>282</v>
      </c>
      <c r="Q25" s="65" t="s">
        <v>283</v>
      </c>
      <c r="R25" s="65" t="s">
        <v>316</v>
      </c>
      <c r="S25" s="65" t="s">
        <v>284</v>
      </c>
      <c r="T25" s="65" t="s">
        <v>317</v>
      </c>
      <c r="V25" s="65"/>
      <c r="W25" s="65" t="s">
        <v>282</v>
      </c>
      <c r="X25" s="65" t="s">
        <v>283</v>
      </c>
      <c r="Y25" s="65" t="s">
        <v>316</v>
      </c>
      <c r="Z25" s="65" t="s">
        <v>284</v>
      </c>
      <c r="AA25" s="65" t="s">
        <v>317</v>
      </c>
      <c r="AC25" s="65"/>
      <c r="AD25" s="65" t="s">
        <v>282</v>
      </c>
      <c r="AE25" s="65" t="s">
        <v>283</v>
      </c>
      <c r="AF25" s="65" t="s">
        <v>316</v>
      </c>
      <c r="AG25" s="65" t="s">
        <v>284</v>
      </c>
      <c r="AH25" s="65" t="s">
        <v>317</v>
      </c>
      <c r="AJ25" s="65"/>
      <c r="AK25" s="65" t="s">
        <v>282</v>
      </c>
      <c r="AL25" s="65" t="s">
        <v>283</v>
      </c>
      <c r="AM25" s="65" t="s">
        <v>316</v>
      </c>
      <c r="AN25" s="65" t="s">
        <v>284</v>
      </c>
      <c r="AO25" s="65" t="s">
        <v>317</v>
      </c>
      <c r="AQ25" s="65"/>
      <c r="AR25" s="65" t="s">
        <v>282</v>
      </c>
      <c r="AS25" s="65" t="s">
        <v>283</v>
      </c>
      <c r="AT25" s="65" t="s">
        <v>316</v>
      </c>
      <c r="AU25" s="65" t="s">
        <v>284</v>
      </c>
      <c r="AV25" s="65" t="s">
        <v>317</v>
      </c>
      <c r="AX25" s="65"/>
      <c r="AY25" s="65" t="s">
        <v>282</v>
      </c>
      <c r="AZ25" s="65" t="s">
        <v>283</v>
      </c>
      <c r="BA25" s="65" t="s">
        <v>316</v>
      </c>
      <c r="BB25" s="65" t="s">
        <v>284</v>
      </c>
      <c r="BC25" s="65" t="s">
        <v>317</v>
      </c>
      <c r="BE25" s="65"/>
      <c r="BF25" s="65" t="s">
        <v>282</v>
      </c>
      <c r="BG25" s="65" t="s">
        <v>283</v>
      </c>
      <c r="BH25" s="65" t="s">
        <v>316</v>
      </c>
      <c r="BI25" s="65" t="s">
        <v>284</v>
      </c>
      <c r="BJ25" s="65" t="s">
        <v>317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48.279719999999998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0.77954000000000001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0.46785384000000002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8.1772209999999994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0.93848366000000005</v>
      </c>
      <c r="AJ26" s="65" t="s">
        <v>298</v>
      </c>
      <c r="AK26" s="65">
        <v>320</v>
      </c>
      <c r="AL26" s="65">
        <v>400</v>
      </c>
      <c r="AM26" s="65">
        <v>0</v>
      </c>
      <c r="AN26" s="65">
        <v>1000</v>
      </c>
      <c r="AO26" s="65">
        <v>231.27336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7.6126680000000002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0.8276152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2.1699432999999999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300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301</v>
      </c>
      <c r="W34" s="69"/>
      <c r="X34" s="69"/>
      <c r="Y34" s="69"/>
      <c r="Z34" s="69"/>
      <c r="AA34" s="69"/>
      <c r="AC34" s="69" t="s">
        <v>302</v>
      </c>
      <c r="AD34" s="69"/>
      <c r="AE34" s="69"/>
      <c r="AF34" s="69"/>
      <c r="AG34" s="69"/>
      <c r="AH34" s="69"/>
      <c r="AJ34" s="69" t="s">
        <v>303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282</v>
      </c>
      <c r="C35" s="65" t="s">
        <v>283</v>
      </c>
      <c r="D35" s="65" t="s">
        <v>316</v>
      </c>
      <c r="E35" s="65" t="s">
        <v>284</v>
      </c>
      <c r="F35" s="65" t="s">
        <v>317</v>
      </c>
      <c r="H35" s="65"/>
      <c r="I35" s="65" t="s">
        <v>282</v>
      </c>
      <c r="J35" s="65" t="s">
        <v>283</v>
      </c>
      <c r="K35" s="65" t="s">
        <v>316</v>
      </c>
      <c r="L35" s="65" t="s">
        <v>284</v>
      </c>
      <c r="M35" s="65" t="s">
        <v>317</v>
      </c>
      <c r="O35" s="65"/>
      <c r="P35" s="65" t="s">
        <v>282</v>
      </c>
      <c r="Q35" s="65" t="s">
        <v>283</v>
      </c>
      <c r="R35" s="65" t="s">
        <v>316</v>
      </c>
      <c r="S35" s="65" t="s">
        <v>284</v>
      </c>
      <c r="T35" s="65" t="s">
        <v>317</v>
      </c>
      <c r="V35" s="65"/>
      <c r="W35" s="65" t="s">
        <v>282</v>
      </c>
      <c r="X35" s="65" t="s">
        <v>283</v>
      </c>
      <c r="Y35" s="65" t="s">
        <v>316</v>
      </c>
      <c r="Z35" s="65" t="s">
        <v>284</v>
      </c>
      <c r="AA35" s="65" t="s">
        <v>317</v>
      </c>
      <c r="AC35" s="65"/>
      <c r="AD35" s="65" t="s">
        <v>282</v>
      </c>
      <c r="AE35" s="65" t="s">
        <v>283</v>
      </c>
      <c r="AF35" s="65" t="s">
        <v>316</v>
      </c>
      <c r="AG35" s="65" t="s">
        <v>284</v>
      </c>
      <c r="AH35" s="65" t="s">
        <v>317</v>
      </c>
      <c r="AJ35" s="65"/>
      <c r="AK35" s="65" t="s">
        <v>282</v>
      </c>
      <c r="AL35" s="65" t="s">
        <v>283</v>
      </c>
      <c r="AM35" s="65" t="s">
        <v>316</v>
      </c>
      <c r="AN35" s="65" t="s">
        <v>284</v>
      </c>
      <c r="AO35" s="65" t="s">
        <v>317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246.7458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689.81029999999998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2129.9450000000002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1380.4792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25.203458999999999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56.350746000000001</v>
      </c>
    </row>
    <row r="43" spans="1:68" x14ac:dyDescent="0.3">
      <c r="A43" s="70" t="s">
        <v>304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305</v>
      </c>
      <c r="B44" s="69"/>
      <c r="C44" s="69"/>
      <c r="D44" s="69"/>
      <c r="E44" s="69"/>
      <c r="F44" s="69"/>
      <c r="H44" s="69" t="s">
        <v>319</v>
      </c>
      <c r="I44" s="69"/>
      <c r="J44" s="69"/>
      <c r="K44" s="69"/>
      <c r="L44" s="69"/>
      <c r="M44" s="69"/>
      <c r="O44" s="69" t="s">
        <v>306</v>
      </c>
      <c r="P44" s="69"/>
      <c r="Q44" s="69"/>
      <c r="R44" s="69"/>
      <c r="S44" s="69"/>
      <c r="T44" s="69"/>
      <c r="V44" s="69" t="s">
        <v>307</v>
      </c>
      <c r="W44" s="69"/>
      <c r="X44" s="69"/>
      <c r="Y44" s="69"/>
      <c r="Z44" s="69"/>
      <c r="AA44" s="69"/>
      <c r="AC44" s="69" t="s">
        <v>308</v>
      </c>
      <c r="AD44" s="69"/>
      <c r="AE44" s="69"/>
      <c r="AF44" s="69"/>
      <c r="AG44" s="69"/>
      <c r="AH44" s="69"/>
      <c r="AJ44" s="69" t="s">
        <v>309</v>
      </c>
      <c r="AK44" s="69"/>
      <c r="AL44" s="69"/>
      <c r="AM44" s="69"/>
      <c r="AN44" s="69"/>
      <c r="AO44" s="69"/>
      <c r="AQ44" s="69" t="s">
        <v>320</v>
      </c>
      <c r="AR44" s="69"/>
      <c r="AS44" s="69"/>
      <c r="AT44" s="69"/>
      <c r="AU44" s="69"/>
      <c r="AV44" s="69"/>
      <c r="AX44" s="69" t="s">
        <v>310</v>
      </c>
      <c r="AY44" s="69"/>
      <c r="AZ44" s="69"/>
      <c r="BA44" s="69"/>
      <c r="BB44" s="69"/>
      <c r="BC44" s="69"/>
      <c r="BE44" s="69" t="s">
        <v>334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282</v>
      </c>
      <c r="C45" s="65" t="s">
        <v>283</v>
      </c>
      <c r="D45" s="65" t="s">
        <v>316</v>
      </c>
      <c r="E45" s="65" t="s">
        <v>284</v>
      </c>
      <c r="F45" s="65" t="s">
        <v>317</v>
      </c>
      <c r="H45" s="65"/>
      <c r="I45" s="65" t="s">
        <v>282</v>
      </c>
      <c r="J45" s="65" t="s">
        <v>283</v>
      </c>
      <c r="K45" s="65" t="s">
        <v>316</v>
      </c>
      <c r="L45" s="65" t="s">
        <v>284</v>
      </c>
      <c r="M45" s="65" t="s">
        <v>317</v>
      </c>
      <c r="O45" s="65"/>
      <c r="P45" s="65" t="s">
        <v>282</v>
      </c>
      <c r="Q45" s="65" t="s">
        <v>283</v>
      </c>
      <c r="R45" s="65" t="s">
        <v>316</v>
      </c>
      <c r="S45" s="65" t="s">
        <v>284</v>
      </c>
      <c r="T45" s="65" t="s">
        <v>317</v>
      </c>
      <c r="V45" s="65"/>
      <c r="W45" s="65" t="s">
        <v>282</v>
      </c>
      <c r="X45" s="65" t="s">
        <v>283</v>
      </c>
      <c r="Y45" s="65" t="s">
        <v>316</v>
      </c>
      <c r="Z45" s="65" t="s">
        <v>284</v>
      </c>
      <c r="AA45" s="65" t="s">
        <v>317</v>
      </c>
      <c r="AC45" s="65"/>
      <c r="AD45" s="65" t="s">
        <v>282</v>
      </c>
      <c r="AE45" s="65" t="s">
        <v>283</v>
      </c>
      <c r="AF45" s="65" t="s">
        <v>316</v>
      </c>
      <c r="AG45" s="65" t="s">
        <v>284</v>
      </c>
      <c r="AH45" s="65" t="s">
        <v>317</v>
      </c>
      <c r="AJ45" s="65"/>
      <c r="AK45" s="65" t="s">
        <v>282</v>
      </c>
      <c r="AL45" s="65" t="s">
        <v>283</v>
      </c>
      <c r="AM45" s="65" t="s">
        <v>316</v>
      </c>
      <c r="AN45" s="65" t="s">
        <v>284</v>
      </c>
      <c r="AO45" s="65" t="s">
        <v>317</v>
      </c>
      <c r="AQ45" s="65"/>
      <c r="AR45" s="65" t="s">
        <v>282</v>
      </c>
      <c r="AS45" s="65" t="s">
        <v>283</v>
      </c>
      <c r="AT45" s="65" t="s">
        <v>316</v>
      </c>
      <c r="AU45" s="65" t="s">
        <v>284</v>
      </c>
      <c r="AV45" s="65" t="s">
        <v>317</v>
      </c>
      <c r="AX45" s="65"/>
      <c r="AY45" s="65" t="s">
        <v>282</v>
      </c>
      <c r="AZ45" s="65" t="s">
        <v>283</v>
      </c>
      <c r="BA45" s="65" t="s">
        <v>316</v>
      </c>
      <c r="BB45" s="65" t="s">
        <v>284</v>
      </c>
      <c r="BC45" s="65" t="s">
        <v>317</v>
      </c>
      <c r="BE45" s="65"/>
      <c r="BF45" s="65" t="s">
        <v>282</v>
      </c>
      <c r="BG45" s="65" t="s">
        <v>283</v>
      </c>
      <c r="BH45" s="65" t="s">
        <v>316</v>
      </c>
      <c r="BI45" s="65" t="s">
        <v>284</v>
      </c>
      <c r="BJ45" s="65" t="s">
        <v>317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6.97811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6.5770479999999996</v>
      </c>
      <c r="O46" s="65" t="s">
        <v>335</v>
      </c>
      <c r="P46" s="65">
        <v>600</v>
      </c>
      <c r="Q46" s="65">
        <v>800</v>
      </c>
      <c r="R46" s="65">
        <v>0</v>
      </c>
      <c r="S46" s="65">
        <v>10000</v>
      </c>
      <c r="T46" s="65">
        <v>409.15237000000002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2.1322763000000002E-2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2.6845750000000002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209.35194000000001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53.132309999999997</v>
      </c>
      <c r="AX46" s="65" t="s">
        <v>336</v>
      </c>
      <c r="AY46" s="65"/>
      <c r="AZ46" s="65"/>
      <c r="BA46" s="65"/>
      <c r="BB46" s="65"/>
      <c r="BC46" s="65"/>
      <c r="BE46" s="65" t="s">
        <v>311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0" sqref="F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321</v>
      </c>
      <c r="B2" s="61" t="s">
        <v>322</v>
      </c>
      <c r="C2" s="61" t="s">
        <v>323</v>
      </c>
      <c r="D2" s="61">
        <v>74</v>
      </c>
      <c r="E2" s="61">
        <v>1163.9971</v>
      </c>
      <c r="F2" s="61">
        <v>214.51258999999999</v>
      </c>
      <c r="G2" s="61">
        <v>15.289781</v>
      </c>
      <c r="H2" s="61">
        <v>9.8144209999999994</v>
      </c>
      <c r="I2" s="61">
        <v>5.4753600000000002</v>
      </c>
      <c r="J2" s="61">
        <v>36.848489999999998</v>
      </c>
      <c r="K2" s="61">
        <v>23.325882</v>
      </c>
      <c r="L2" s="61">
        <v>13.522608999999999</v>
      </c>
      <c r="M2" s="61">
        <v>11.527027</v>
      </c>
      <c r="N2" s="61">
        <v>1.5328974</v>
      </c>
      <c r="O2" s="61">
        <v>5.8532434000000002</v>
      </c>
      <c r="P2" s="61">
        <v>289.35863999999998</v>
      </c>
      <c r="Q2" s="61">
        <v>10.366588</v>
      </c>
      <c r="R2" s="61">
        <v>146.40891999999999</v>
      </c>
      <c r="S2" s="61">
        <v>17.857137999999999</v>
      </c>
      <c r="T2" s="61">
        <v>1542.6213</v>
      </c>
      <c r="U2" s="61">
        <v>0.85191596000000003</v>
      </c>
      <c r="V2" s="61">
        <v>7.6344422999999999</v>
      </c>
      <c r="W2" s="61">
        <v>78.160330000000002</v>
      </c>
      <c r="X2" s="61">
        <v>48.279719999999998</v>
      </c>
      <c r="Y2" s="61">
        <v>0.77954000000000001</v>
      </c>
      <c r="Z2" s="61">
        <v>0.46785384000000002</v>
      </c>
      <c r="AA2" s="61">
        <v>8.1772209999999994</v>
      </c>
      <c r="AB2" s="61">
        <v>0.93848366000000005</v>
      </c>
      <c r="AC2" s="61">
        <v>231.27336</v>
      </c>
      <c r="AD2" s="61">
        <v>7.6126680000000002</v>
      </c>
      <c r="AE2" s="61">
        <v>0.8276152</v>
      </c>
      <c r="AF2" s="61">
        <v>2.1699432999999999</v>
      </c>
      <c r="AG2" s="61">
        <v>246.7458</v>
      </c>
      <c r="AH2" s="61">
        <v>109.54239</v>
      </c>
      <c r="AI2" s="61">
        <v>137.20339999999999</v>
      </c>
      <c r="AJ2" s="61">
        <v>689.81029999999998</v>
      </c>
      <c r="AK2" s="61">
        <v>2129.9450000000002</v>
      </c>
      <c r="AL2" s="61">
        <v>25.203458999999999</v>
      </c>
      <c r="AM2" s="61">
        <v>1380.4792</v>
      </c>
      <c r="AN2" s="61">
        <v>56.350746000000001</v>
      </c>
      <c r="AO2" s="61">
        <v>6.97811</v>
      </c>
      <c r="AP2" s="61">
        <v>4.7394404000000003</v>
      </c>
      <c r="AQ2" s="61">
        <v>2.2386691999999999</v>
      </c>
      <c r="AR2" s="61">
        <v>6.5770479999999996</v>
      </c>
      <c r="AS2" s="61">
        <v>409.15237000000002</v>
      </c>
      <c r="AT2" s="61">
        <v>2.1322763000000002E-2</v>
      </c>
      <c r="AU2" s="61">
        <v>2.6845750000000002</v>
      </c>
      <c r="AV2" s="61">
        <v>209.35194000000001</v>
      </c>
      <c r="AW2" s="61">
        <v>53.132309999999997</v>
      </c>
      <c r="AX2" s="61">
        <v>1.8299692999999999E-2</v>
      </c>
      <c r="AY2" s="61">
        <v>0.41223365000000001</v>
      </c>
      <c r="AZ2" s="61">
        <v>74.372910000000005</v>
      </c>
      <c r="BA2" s="61">
        <v>14.777965999999999</v>
      </c>
      <c r="BB2" s="61">
        <v>3.7417311999999998</v>
      </c>
      <c r="BC2" s="61">
        <v>4.6561399999999997</v>
      </c>
      <c r="BD2" s="61">
        <v>6.3666929999999997</v>
      </c>
      <c r="BE2" s="61">
        <v>0.46493719999999999</v>
      </c>
      <c r="BF2" s="61">
        <v>2.7740097000000001</v>
      </c>
      <c r="BG2" s="61">
        <v>2.2897788000000001E-4</v>
      </c>
      <c r="BH2" s="61">
        <v>3.0529517E-4</v>
      </c>
      <c r="BI2" s="61">
        <v>4.3519848000000001E-4</v>
      </c>
      <c r="BJ2" s="61">
        <v>1.2388756500000001E-2</v>
      </c>
      <c r="BK2" s="61">
        <v>1.7613684E-5</v>
      </c>
      <c r="BL2" s="61">
        <v>7.7372044000000001E-2</v>
      </c>
      <c r="BM2" s="61">
        <v>1.0856022999999999</v>
      </c>
      <c r="BN2" s="61">
        <v>0.31643086999999998</v>
      </c>
      <c r="BO2" s="61">
        <v>17.010390000000001</v>
      </c>
      <c r="BP2" s="61">
        <v>3.1833124000000002</v>
      </c>
      <c r="BQ2" s="61">
        <v>5.2370253</v>
      </c>
      <c r="BR2" s="61">
        <v>18.868696</v>
      </c>
      <c r="BS2" s="61">
        <v>9.7848670000000002</v>
      </c>
      <c r="BT2" s="61">
        <v>4.1100354000000001</v>
      </c>
      <c r="BU2" s="61">
        <v>3.9949629999999998E-3</v>
      </c>
      <c r="BV2" s="61">
        <v>1.9168006000000001E-2</v>
      </c>
      <c r="BW2" s="61">
        <v>0.26498853999999999</v>
      </c>
      <c r="BX2" s="61">
        <v>0.4184078</v>
      </c>
      <c r="BY2" s="61">
        <v>3.1699497E-2</v>
      </c>
      <c r="BZ2" s="61">
        <v>8.4294610000000005E-4</v>
      </c>
      <c r="CA2" s="61">
        <v>0.15299377</v>
      </c>
      <c r="CB2" s="61">
        <v>9.4565250000000003E-3</v>
      </c>
      <c r="CC2" s="61">
        <v>5.0902481999999999E-2</v>
      </c>
      <c r="CD2" s="61">
        <v>0.61348539999999996</v>
      </c>
      <c r="CE2" s="61">
        <v>2.4928927E-2</v>
      </c>
      <c r="CF2" s="61">
        <v>8.7442294000000004E-2</v>
      </c>
      <c r="CG2" s="61">
        <v>4.9500000000000003E-7</v>
      </c>
      <c r="CH2" s="61">
        <v>8.4480460000000007E-3</v>
      </c>
      <c r="CI2" s="61">
        <v>7.7246405000000002E-8</v>
      </c>
      <c r="CJ2" s="61">
        <v>1.3115432</v>
      </c>
      <c r="CK2" s="61">
        <v>6.7465659999999998E-3</v>
      </c>
      <c r="CL2" s="61">
        <v>7.7774609999999994E-2</v>
      </c>
      <c r="CM2" s="61">
        <v>1.0174080999999999</v>
      </c>
      <c r="CN2" s="61">
        <v>1568.6188</v>
      </c>
      <c r="CO2" s="61">
        <v>2713.2343999999998</v>
      </c>
      <c r="CP2" s="61">
        <v>1365.9227000000001</v>
      </c>
      <c r="CQ2" s="61">
        <v>541.39813000000004</v>
      </c>
      <c r="CR2" s="61">
        <v>305.98975000000002</v>
      </c>
      <c r="CS2" s="61">
        <v>334.35354999999998</v>
      </c>
      <c r="CT2" s="61">
        <v>1530.6975</v>
      </c>
      <c r="CU2" s="61">
        <v>860.26134999999999</v>
      </c>
      <c r="CV2" s="61">
        <v>1053.3451</v>
      </c>
      <c r="CW2" s="61">
        <v>897.28210000000001</v>
      </c>
      <c r="CX2" s="61">
        <v>269.24079999999998</v>
      </c>
      <c r="CY2" s="61">
        <v>2101.8865000000001</v>
      </c>
      <c r="CZ2" s="61">
        <v>747.79223999999999</v>
      </c>
      <c r="DA2" s="61">
        <v>2358.308</v>
      </c>
      <c r="DB2" s="61">
        <v>2330.8395999999998</v>
      </c>
      <c r="DC2" s="61">
        <v>3131.8483999999999</v>
      </c>
      <c r="DD2" s="61">
        <v>4517.2665999999999</v>
      </c>
      <c r="DE2" s="61">
        <v>897.86620000000005</v>
      </c>
      <c r="DF2" s="61">
        <v>2510.1525999999999</v>
      </c>
      <c r="DG2" s="61">
        <v>1087.1918000000001</v>
      </c>
      <c r="DH2" s="61">
        <v>96.479349999999997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14.777965999999999</v>
      </c>
      <c r="B6">
        <f>BB2</f>
        <v>3.7417311999999998</v>
      </c>
      <c r="C6">
        <f>BC2</f>
        <v>4.6561399999999997</v>
      </c>
      <c r="D6">
        <f>BD2</f>
        <v>6.3666929999999997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25" sqref="J2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17268</v>
      </c>
      <c r="C2" s="56">
        <f ca="1">YEAR(TODAY())-YEAR(B2)+IF(TODAY()&gt;=DATE(YEAR(TODAY()),MONTH(B2),DAY(B2)),0,-1)</f>
        <v>74</v>
      </c>
      <c r="E2" s="52">
        <v>160.9</v>
      </c>
      <c r="F2" s="53" t="s">
        <v>275</v>
      </c>
      <c r="G2" s="52">
        <v>58.8</v>
      </c>
      <c r="H2" s="51" t="s">
        <v>40</v>
      </c>
      <c r="I2" s="72">
        <f>ROUND(G3/E3^2,1)</f>
        <v>22.7</v>
      </c>
    </row>
    <row r="3" spans="1:9" x14ac:dyDescent="0.3">
      <c r="E3" s="51">
        <f>E2/100</f>
        <v>1.609</v>
      </c>
      <c r="F3" s="51" t="s">
        <v>39</v>
      </c>
      <c r="G3" s="51">
        <f>G2</f>
        <v>58.8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44650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최현규, ID : H2500057)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03월 30일 15:42:13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18" sqref="X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44650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74</v>
      </c>
      <c r="G12" s="137"/>
      <c r="H12" s="137"/>
      <c r="I12" s="137"/>
      <c r="K12" s="128">
        <f>'개인정보 및 신체계측 입력'!E2</f>
        <v>160.9</v>
      </c>
      <c r="L12" s="129"/>
      <c r="M12" s="122">
        <f>'개인정보 및 신체계측 입력'!G2</f>
        <v>58.8</v>
      </c>
      <c r="N12" s="123"/>
      <c r="O12" s="118" t="s">
        <v>270</v>
      </c>
      <c r="P12" s="112"/>
      <c r="Q12" s="115">
        <f>'개인정보 및 신체계측 입력'!I2</f>
        <v>22.7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최현규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80.447000000000003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5.734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13.819000000000001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7.7</v>
      </c>
      <c r="L72" s="36" t="s">
        <v>52</v>
      </c>
      <c r="M72" s="36">
        <f>ROUND('DRIs DATA'!K8,1)</f>
        <v>4.2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19.52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63.62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48.28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62.57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30.84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142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69.78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2022-03-30T06:45:07Z</dcterms:modified>
</cp:coreProperties>
</file>